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0" windowWidth="12240" windowHeight="10635" tabRatio="860" activeTab="5"/>
  </bookViews>
  <sheets>
    <sheet name="saisie des équipes" sheetId="1" r:id="rId1"/>
    <sheet name="HORAIRES" sheetId="2" r:id="rId2"/>
    <sheet name="saisie des résultats" sheetId="3" r:id="rId3"/>
    <sheet name="POULES de classement" sheetId="4" r:id="rId4"/>
    <sheet name="résultats non classés" sheetId="5" r:id="rId5"/>
    <sheet name="POULE_FINALE " sheetId="6" r:id="rId6"/>
    <sheet name="match_a_jouer" sheetId="7" state="hidden" r:id="rId7"/>
    <sheet name="Classement" sheetId="8" r:id="rId8"/>
  </sheets>
  <definedNames>
    <definedName name="_xlnm.Print_Area" localSheetId="1">'HORAIRES'!$A$1:$T$14</definedName>
    <definedName name="_xlnm.Print_Area" localSheetId="5">'POULE_FINALE '!$A$1:$O$158</definedName>
    <definedName name="_xlnm.Print_Area" localSheetId="3">'POULES de classement'!$A$1:$AA$18</definedName>
    <definedName name="_xlnm.Print_Area" localSheetId="0">'saisie des équipes'!$A$1:$M$21</definedName>
    <definedName name="_xlnm.Print_Area" localSheetId="2">'saisie des résultats'!$A$1:$CV$42</definedName>
  </definedNames>
  <calcPr fullCalcOnLoad="1"/>
</workbook>
</file>

<file path=xl/comments2.xml><?xml version="1.0" encoding="utf-8"?>
<comments xmlns="http://schemas.openxmlformats.org/spreadsheetml/2006/main">
  <authors>
    <author>LEFORT</author>
  </authors>
  <commentList>
    <comment ref="D1" authorId="0">
      <text>
        <r>
          <rPr>
            <sz val="10"/>
            <rFont val="Tahoma"/>
            <family val="2"/>
          </rPr>
          <t>Indiquer ici la durée des matchs
Tous les matchs auront la même durée</t>
        </r>
      </text>
    </comment>
    <comment ref="I1" authorId="0">
      <text>
        <r>
          <rPr>
            <sz val="10"/>
            <rFont val="Tahoma"/>
            <family val="2"/>
          </rPr>
          <t>Indiquer ici la durée des inter-matchs</t>
        </r>
      </text>
    </comment>
  </commentList>
</comments>
</file>

<file path=xl/sharedStrings.xml><?xml version="1.0" encoding="utf-8"?>
<sst xmlns="http://schemas.openxmlformats.org/spreadsheetml/2006/main" count="786" uniqueCount="263">
  <si>
    <t>total des points</t>
  </si>
  <si>
    <t>Gagné</t>
  </si>
  <si>
    <t>Nul</t>
  </si>
  <si>
    <t>Perdu</t>
  </si>
  <si>
    <t>points</t>
  </si>
  <si>
    <t>X</t>
  </si>
  <si>
    <t>Classement</t>
  </si>
  <si>
    <t>saisie des résultats</t>
  </si>
  <si>
    <t>point(s) attribué(s)</t>
  </si>
  <si>
    <t>points marqués</t>
  </si>
  <si>
    <t>points encaissés</t>
  </si>
  <si>
    <t>différentiel de points</t>
  </si>
  <si>
    <t xml:space="preserve">2è </t>
  </si>
  <si>
    <t xml:space="preserve">3è </t>
  </si>
  <si>
    <t xml:space="preserve">4è </t>
  </si>
  <si>
    <t xml:space="preserve">5è </t>
  </si>
  <si>
    <t xml:space="preserve">6è </t>
  </si>
  <si>
    <t>1er</t>
  </si>
  <si>
    <t>Pensez à sauvegarder régulièrement</t>
  </si>
  <si>
    <t>S A I S I E   D E S    R E S U L T A T S</t>
  </si>
  <si>
    <t>Points attribués  ==&gt;</t>
  </si>
  <si>
    <t>R E S U L T A T S        N O N      C L A S S E S</t>
  </si>
  <si>
    <t>A</t>
  </si>
  <si>
    <t>B</t>
  </si>
  <si>
    <t>C</t>
  </si>
  <si>
    <t>D</t>
  </si>
  <si>
    <t>E</t>
  </si>
  <si>
    <t>F</t>
  </si>
  <si>
    <t>G</t>
  </si>
  <si>
    <t>H</t>
  </si>
  <si>
    <t/>
  </si>
  <si>
    <t>Finale</t>
  </si>
  <si>
    <t>1/4 de finale</t>
  </si>
  <si>
    <t>1/2 finale</t>
  </si>
  <si>
    <t>1/8 de Finale</t>
  </si>
  <si>
    <t>Dans ce tableau, le 1er et le 2eme de chaque poule de qualification ne peuvent se rencontrer à  nouveau qu'en finale</t>
  </si>
  <si>
    <t>P</t>
  </si>
  <si>
    <t>les perdants des 2 1/2 finale</t>
  </si>
  <si>
    <t>les 4 perdants des 1/4 de finale</t>
  </si>
  <si>
    <t>x</t>
  </si>
  <si>
    <t>Score</t>
  </si>
  <si>
    <t>1A</t>
  </si>
  <si>
    <t>les perdants des 1/8</t>
  </si>
  <si>
    <t>matchs</t>
  </si>
  <si>
    <t>Manu MAS</t>
  </si>
  <si>
    <t xml:space="preserve"> 3AB </t>
  </si>
  <si>
    <t>durée des matchs</t>
  </si>
  <si>
    <t>minutes</t>
  </si>
  <si>
    <t>durée des intermatchs</t>
  </si>
  <si>
    <t>Matchs à jouer</t>
  </si>
  <si>
    <t>Cellule A3 : vous indiquez l'heure de début du tournoi</t>
  </si>
  <si>
    <t>ne pas déplacer  les lignes  56   57</t>
  </si>
  <si>
    <t>modèle de remplissage de tableau vide utilisé par la macro</t>
  </si>
  <si>
    <t>http://bernard.lefort.pagesperso-orange.fr/</t>
  </si>
  <si>
    <t>contact:</t>
  </si>
  <si>
    <t>équipe ou joueur</t>
  </si>
  <si>
    <t>aller à la feuille 'saisie des équipes'</t>
  </si>
  <si>
    <t>Poule 1</t>
  </si>
  <si>
    <t>Poule 2</t>
  </si>
  <si>
    <t>Poule 4</t>
  </si>
  <si>
    <t>Poule 5</t>
  </si>
  <si>
    <t>Poule 6</t>
  </si>
  <si>
    <t>Poule 7</t>
  </si>
  <si>
    <t>Poule 8</t>
  </si>
  <si>
    <t>Poule 3</t>
  </si>
  <si>
    <t>matchs à jouer</t>
  </si>
  <si>
    <t>1erP1</t>
  </si>
  <si>
    <t>2eP1</t>
  </si>
  <si>
    <t>2eP3</t>
  </si>
  <si>
    <t>1erP2</t>
  </si>
  <si>
    <t>2eP2</t>
  </si>
  <si>
    <t>2eP4</t>
  </si>
  <si>
    <t>1eP5</t>
  </si>
  <si>
    <t>1eP4</t>
  </si>
  <si>
    <t>1eP6</t>
  </si>
  <si>
    <t>2eP6</t>
  </si>
  <si>
    <t>1eP7</t>
  </si>
  <si>
    <t>1eP8</t>
  </si>
  <si>
    <t>Rappel: Pour effacer les noms,</t>
  </si>
  <si>
    <t>durée du décompte ?</t>
  </si>
  <si>
    <t>cliquer sur la poule</t>
  </si>
  <si>
    <t>DEBUT    FIN</t>
  </si>
  <si>
    <t>Cellules D1 et I1 : vous indiquez la durée du temps de jeu et du temps de pause</t>
  </si>
  <si>
    <t>FACULTATIF: Pour  afficher le décompte du temps et/ou  pour  ajuster la durée suivant les retards ou avances horaires</t>
  </si>
  <si>
    <t>Colore en rouge les équipes qui doublonnent  (ont plusieurs matchs en même temps)</t>
  </si>
  <si>
    <t>TERRAIN 1</t>
  </si>
  <si>
    <t>TERRAIN 2</t>
  </si>
  <si>
    <t>TERRAIN 3</t>
  </si>
  <si>
    <t>TERRAIN 4</t>
  </si>
  <si>
    <t>TERRAIN 5</t>
  </si>
  <si>
    <t>TERRAIN 6</t>
  </si>
  <si>
    <t>TERRAIN 7</t>
  </si>
  <si>
    <t>TERRAIN 8</t>
  </si>
  <si>
    <t>Utile pour alimenter un blog pour de l'info en "temps réel":
La macro réalise une  copie actualisée de cet écran   nommée  "classement.gif" .
L'image Gif est enregistrée dans le même dossier que le fichier XLS</t>
  </si>
  <si>
    <t>1eP3</t>
  </si>
  <si>
    <t>2eP5</t>
  </si>
  <si>
    <t>2eP8</t>
  </si>
  <si>
    <t>2eP7</t>
  </si>
  <si>
    <t>3eP1</t>
  </si>
  <si>
    <t>3eP2</t>
  </si>
  <si>
    <t>3eP3</t>
  </si>
  <si>
    <t>3eP4</t>
  </si>
  <si>
    <t>3eP5</t>
  </si>
  <si>
    <t>3eP6</t>
  </si>
  <si>
    <t>3eP7</t>
  </si>
  <si>
    <t>3eP8</t>
  </si>
  <si>
    <t>4eP1</t>
  </si>
  <si>
    <t>4eP2</t>
  </si>
  <si>
    <t>4eP3</t>
  </si>
  <si>
    <t>4eP4</t>
  </si>
  <si>
    <t>4eP5</t>
  </si>
  <si>
    <t>4eP6</t>
  </si>
  <si>
    <t>4eP7</t>
  </si>
  <si>
    <t>4eP8</t>
  </si>
  <si>
    <t>17ème</t>
  </si>
  <si>
    <t>9 à 16ème</t>
  </si>
  <si>
    <t>9 à 12ème</t>
  </si>
  <si>
    <t>13 à 16ème</t>
  </si>
  <si>
    <t>9 à 10ème</t>
  </si>
  <si>
    <t>11 à 12ème</t>
  </si>
  <si>
    <t>5 à 6ème</t>
  </si>
  <si>
    <t>7 à 8ème</t>
  </si>
  <si>
    <t>13 à 14ème</t>
  </si>
  <si>
    <t>15 à 16ème</t>
  </si>
  <si>
    <t>3 à 4ème</t>
  </si>
  <si>
    <t>17 à 24ème</t>
  </si>
  <si>
    <t>17 à 20ème</t>
  </si>
  <si>
    <t>17 à 18ème</t>
  </si>
  <si>
    <t>19 à 20ème</t>
  </si>
  <si>
    <t>21 à 24ème</t>
  </si>
  <si>
    <t>21 à 22ème</t>
  </si>
  <si>
    <t>23 à 24ème</t>
  </si>
  <si>
    <t>25 à 26ème</t>
  </si>
  <si>
    <t>25 à 28ème</t>
  </si>
  <si>
    <t>27 à 28ème</t>
  </si>
  <si>
    <t>29 à 32ème</t>
  </si>
  <si>
    <t>29 à 30ème</t>
  </si>
  <si>
    <t>31 à 32ème</t>
  </si>
  <si>
    <t>25 à 32ème</t>
  </si>
  <si>
    <r>
      <t>1</t>
    </r>
    <r>
      <rPr>
        <b/>
        <vertAlign val="superscript"/>
        <sz val="11"/>
        <color indexed="9"/>
        <rFont val="Times New Roman"/>
        <family val="1"/>
      </rPr>
      <t>er</t>
    </r>
  </si>
  <si>
    <r>
      <t>2</t>
    </r>
    <r>
      <rPr>
        <b/>
        <vertAlign val="superscript"/>
        <sz val="11"/>
        <color indexed="9"/>
        <rFont val="Times New Roman"/>
        <family val="1"/>
      </rPr>
      <t>ème</t>
    </r>
  </si>
  <si>
    <r>
      <t>3</t>
    </r>
    <r>
      <rPr>
        <b/>
        <vertAlign val="superscript"/>
        <sz val="11"/>
        <color indexed="9"/>
        <rFont val="Times New Roman"/>
        <family val="1"/>
      </rPr>
      <t>ème</t>
    </r>
  </si>
  <si>
    <r>
      <t>4</t>
    </r>
    <r>
      <rPr>
        <b/>
        <vertAlign val="superscript"/>
        <sz val="11"/>
        <color indexed="9"/>
        <rFont val="Times New Roman"/>
        <family val="1"/>
      </rPr>
      <t>ème</t>
    </r>
  </si>
  <si>
    <r>
      <t>5</t>
    </r>
    <r>
      <rPr>
        <vertAlign val="superscript"/>
        <sz val="11"/>
        <color indexed="9"/>
        <rFont val="Times New Roman"/>
        <family val="1"/>
      </rPr>
      <t>ème</t>
    </r>
  </si>
  <si>
    <r>
      <t>6</t>
    </r>
    <r>
      <rPr>
        <vertAlign val="superscript"/>
        <sz val="11"/>
        <color indexed="9"/>
        <rFont val="Times New Roman"/>
        <family val="1"/>
      </rPr>
      <t>ème</t>
    </r>
  </si>
  <si>
    <r>
      <t>7</t>
    </r>
    <r>
      <rPr>
        <vertAlign val="superscript"/>
        <sz val="11"/>
        <color indexed="9"/>
        <rFont val="Times New Roman"/>
        <family val="1"/>
      </rPr>
      <t>ème</t>
    </r>
  </si>
  <si>
    <r>
      <t>8</t>
    </r>
    <r>
      <rPr>
        <vertAlign val="superscript"/>
        <sz val="11"/>
        <color indexed="9"/>
        <rFont val="Times New Roman"/>
        <family val="1"/>
      </rPr>
      <t>ème</t>
    </r>
  </si>
  <si>
    <r>
      <t>9</t>
    </r>
    <r>
      <rPr>
        <vertAlign val="superscript"/>
        <sz val="11"/>
        <color indexed="9"/>
        <rFont val="Times New Roman"/>
        <family val="1"/>
      </rPr>
      <t>ème</t>
    </r>
  </si>
  <si>
    <r>
      <t>10</t>
    </r>
    <r>
      <rPr>
        <vertAlign val="superscript"/>
        <sz val="11"/>
        <color indexed="9"/>
        <rFont val="Times New Roman"/>
        <family val="1"/>
      </rPr>
      <t>ème</t>
    </r>
  </si>
  <si>
    <r>
      <t>11</t>
    </r>
    <r>
      <rPr>
        <vertAlign val="superscript"/>
        <sz val="11"/>
        <color indexed="9"/>
        <rFont val="Times New Roman"/>
        <family val="1"/>
      </rPr>
      <t>ème</t>
    </r>
  </si>
  <si>
    <r>
      <t>12</t>
    </r>
    <r>
      <rPr>
        <vertAlign val="superscript"/>
        <sz val="11"/>
        <color indexed="9"/>
        <rFont val="Times New Roman"/>
        <family val="1"/>
      </rPr>
      <t>ème</t>
    </r>
  </si>
  <si>
    <r>
      <t>13</t>
    </r>
    <r>
      <rPr>
        <vertAlign val="superscript"/>
        <sz val="11"/>
        <color indexed="9"/>
        <rFont val="Times New Roman"/>
        <family val="1"/>
      </rPr>
      <t>ème</t>
    </r>
  </si>
  <si>
    <r>
      <t>14</t>
    </r>
    <r>
      <rPr>
        <vertAlign val="superscript"/>
        <sz val="11"/>
        <color indexed="9"/>
        <rFont val="Times New Roman"/>
        <family val="1"/>
      </rPr>
      <t>ème</t>
    </r>
  </si>
  <si>
    <r>
      <t>15</t>
    </r>
    <r>
      <rPr>
        <vertAlign val="superscript"/>
        <sz val="11"/>
        <color indexed="9"/>
        <rFont val="Times New Roman"/>
        <family val="1"/>
      </rPr>
      <t>ème</t>
    </r>
  </si>
  <si>
    <r>
      <t>16</t>
    </r>
    <r>
      <rPr>
        <vertAlign val="superscript"/>
        <sz val="11"/>
        <color indexed="9"/>
        <rFont val="Times New Roman"/>
        <family val="1"/>
      </rPr>
      <t>ème</t>
    </r>
  </si>
  <si>
    <r>
      <t>18</t>
    </r>
    <r>
      <rPr>
        <b/>
        <vertAlign val="superscript"/>
        <sz val="11"/>
        <color indexed="9"/>
        <rFont val="Times New Roman"/>
        <family val="1"/>
      </rPr>
      <t>ème</t>
    </r>
  </si>
  <si>
    <r>
      <t>19</t>
    </r>
    <r>
      <rPr>
        <b/>
        <vertAlign val="superscript"/>
        <sz val="11"/>
        <color indexed="9"/>
        <rFont val="Times New Roman"/>
        <family val="1"/>
      </rPr>
      <t>ème</t>
    </r>
  </si>
  <si>
    <r>
      <t>20</t>
    </r>
    <r>
      <rPr>
        <b/>
        <vertAlign val="superscript"/>
        <sz val="11"/>
        <color indexed="9"/>
        <rFont val="Times New Roman"/>
        <family val="1"/>
      </rPr>
      <t>ème</t>
    </r>
  </si>
  <si>
    <r>
      <t>21</t>
    </r>
    <r>
      <rPr>
        <vertAlign val="superscript"/>
        <sz val="11"/>
        <color indexed="9"/>
        <rFont val="Times New Roman"/>
        <family val="1"/>
      </rPr>
      <t>ème</t>
    </r>
  </si>
  <si>
    <r>
      <t>22</t>
    </r>
    <r>
      <rPr>
        <vertAlign val="superscript"/>
        <sz val="11"/>
        <color indexed="9"/>
        <rFont val="Times New Roman"/>
        <family val="1"/>
      </rPr>
      <t>ème</t>
    </r>
  </si>
  <si>
    <r>
      <t>23</t>
    </r>
    <r>
      <rPr>
        <vertAlign val="superscript"/>
        <sz val="11"/>
        <color indexed="9"/>
        <rFont val="Times New Roman"/>
        <family val="1"/>
      </rPr>
      <t>ème</t>
    </r>
  </si>
  <si>
    <r>
      <t>24</t>
    </r>
    <r>
      <rPr>
        <vertAlign val="superscript"/>
        <sz val="11"/>
        <color indexed="9"/>
        <rFont val="Times New Roman"/>
        <family val="1"/>
      </rPr>
      <t>ème</t>
    </r>
  </si>
  <si>
    <r>
      <t>25</t>
    </r>
    <r>
      <rPr>
        <vertAlign val="superscript"/>
        <sz val="11"/>
        <color indexed="9"/>
        <rFont val="Times New Roman"/>
        <family val="1"/>
      </rPr>
      <t>ème</t>
    </r>
  </si>
  <si>
    <r>
      <t>26</t>
    </r>
    <r>
      <rPr>
        <vertAlign val="superscript"/>
        <sz val="11"/>
        <color indexed="9"/>
        <rFont val="Times New Roman"/>
        <family val="1"/>
      </rPr>
      <t>ème</t>
    </r>
  </si>
  <si>
    <r>
      <t>27</t>
    </r>
    <r>
      <rPr>
        <vertAlign val="superscript"/>
        <sz val="11"/>
        <color indexed="9"/>
        <rFont val="Times New Roman"/>
        <family val="1"/>
      </rPr>
      <t>ème</t>
    </r>
  </si>
  <si>
    <r>
      <t>28</t>
    </r>
    <r>
      <rPr>
        <vertAlign val="superscript"/>
        <sz val="11"/>
        <color indexed="9"/>
        <rFont val="Times New Roman"/>
        <family val="1"/>
      </rPr>
      <t>ème</t>
    </r>
  </si>
  <si>
    <r>
      <t>29</t>
    </r>
    <r>
      <rPr>
        <vertAlign val="superscript"/>
        <sz val="11"/>
        <color indexed="9"/>
        <rFont val="Times New Roman"/>
        <family val="1"/>
      </rPr>
      <t>ème</t>
    </r>
  </si>
  <si>
    <r>
      <t>30</t>
    </r>
    <r>
      <rPr>
        <vertAlign val="superscript"/>
        <sz val="11"/>
        <color indexed="9"/>
        <rFont val="Times New Roman"/>
        <family val="1"/>
      </rPr>
      <t>ème</t>
    </r>
  </si>
  <si>
    <r>
      <t>31</t>
    </r>
    <r>
      <rPr>
        <vertAlign val="superscript"/>
        <sz val="11"/>
        <color indexed="9"/>
        <rFont val="Times New Roman"/>
        <family val="1"/>
      </rPr>
      <t>ème</t>
    </r>
  </si>
  <si>
    <r>
      <t>32</t>
    </r>
    <r>
      <rPr>
        <vertAlign val="superscript"/>
        <sz val="11"/>
        <color indexed="9"/>
        <rFont val="Times New Roman"/>
        <family val="1"/>
      </rPr>
      <t>ème</t>
    </r>
  </si>
  <si>
    <t>5 à 8ème</t>
  </si>
  <si>
    <t>TERRAIN 7 15h45</t>
  </si>
  <si>
    <t>TERRAIN 8 15h45</t>
  </si>
  <si>
    <t>TERRAIN 8 16h00</t>
  </si>
  <si>
    <t>TERRAIN 8 16h30</t>
  </si>
  <si>
    <t xml:space="preserve"> </t>
  </si>
  <si>
    <t>TERRAIN 1 13h45</t>
  </si>
  <si>
    <t>TERRAIN 2 13h45</t>
  </si>
  <si>
    <t>TERRAIN 3 13h45</t>
  </si>
  <si>
    <t>TERRAIN 4 13h45</t>
  </si>
  <si>
    <t>TERRAIN 1 14h00</t>
  </si>
  <si>
    <t>TERRAIN 2 14h00</t>
  </si>
  <si>
    <t>TERRAIN 3 14h00</t>
  </si>
  <si>
    <t>TERRAIN 4 14h00</t>
  </si>
  <si>
    <t>TERRAIN 5 14h45</t>
  </si>
  <si>
    <t>TERRAIN 6 14h45</t>
  </si>
  <si>
    <t>TERRAIN 7 14h45</t>
  </si>
  <si>
    <t>TERRAIN 8 14h45</t>
  </si>
  <si>
    <t>TERRAIN 7 16h00</t>
  </si>
  <si>
    <t>TERRAIN 5 16h30</t>
  </si>
  <si>
    <t>TERRAIN 1 14h45</t>
  </si>
  <si>
    <t>TERRAIN 2 14h45</t>
  </si>
  <si>
    <t>TERRAIN 3 14h45</t>
  </si>
  <si>
    <t>TERRAIN 4 14h45</t>
  </si>
  <si>
    <t>TERRAIN 3 15h45</t>
  </si>
  <si>
    <t>TERRAIN 4 15h45</t>
  </si>
  <si>
    <t>TERRAIN 2 15h45</t>
  </si>
  <si>
    <t>TERRAIN 1 15h45</t>
  </si>
  <si>
    <t>TERRAIN 6 16h00</t>
  </si>
  <si>
    <t>TERRAIN 4 15h00</t>
  </si>
  <si>
    <t>TERRAIN 3 15h00</t>
  </si>
  <si>
    <t>TERRAIN 2 15h00</t>
  </si>
  <si>
    <t>TERRAIN 1 15h00</t>
  </si>
  <si>
    <t>TERRAIN 5 16h00</t>
  </si>
  <si>
    <t>TERRAIN 3 16h00</t>
  </si>
  <si>
    <t>TERRAIN 4 16h00</t>
  </si>
  <si>
    <t>TERRAIN 2 16h00</t>
  </si>
  <si>
    <t>TERRAIN 1 16h00</t>
  </si>
  <si>
    <t>TERRAIN 1 17h00</t>
  </si>
  <si>
    <t>TERRAIN 1 16h30</t>
  </si>
  <si>
    <t>TERRAIN 2 16h30</t>
  </si>
  <si>
    <t>TERRAIN 3 16h30</t>
  </si>
  <si>
    <t>TERRAIN 6 16h30</t>
  </si>
  <si>
    <t>TERRAIN 5 13h45</t>
  </si>
  <si>
    <t>TERRAIN 6 13h45</t>
  </si>
  <si>
    <t>TERRAIN 7 13h45</t>
  </si>
  <si>
    <t>TERRAIN 8 13h45</t>
  </si>
  <si>
    <t>TERRAIN 8 14h00</t>
  </si>
  <si>
    <t>TERRAIN 7 14h00</t>
  </si>
  <si>
    <t>TERRAIN 6 14h00</t>
  </si>
  <si>
    <t>TERRAIN 5 14h00</t>
  </si>
  <si>
    <t>TERRAIN 5 15h00</t>
  </si>
  <si>
    <t>TERRAIN 6 15h00</t>
  </si>
  <si>
    <t>TERRAIN 7 15h00</t>
  </si>
  <si>
    <t>TERRAIN 8 15h00</t>
  </si>
  <si>
    <t>TERRAIN 5 15h45</t>
  </si>
  <si>
    <t>TERRAIN 6 15h45</t>
  </si>
  <si>
    <t>GUECE'CUP U13 2018</t>
  </si>
  <si>
    <t>CLASSEMENT GUECE'CUP 2018 U13</t>
  </si>
  <si>
    <t>PLANIFICATION du  T O U R N O I U13</t>
  </si>
  <si>
    <t>GUECE'CUP 2018 U13</t>
  </si>
  <si>
    <t>LE LUDE</t>
  </si>
  <si>
    <t>MONCE</t>
  </si>
  <si>
    <t>NOGENT LE ROTROU</t>
  </si>
  <si>
    <t>SABLE</t>
  </si>
  <si>
    <t>GUECELARD B</t>
  </si>
  <si>
    <t>LE MANS SOM</t>
  </si>
  <si>
    <t>MULSANNE TELOCHE</t>
  </si>
  <si>
    <t>NORD EST MANCEAU</t>
  </si>
  <si>
    <t>CHAMPFLEUR</t>
  </si>
  <si>
    <t>GUECELARD A</t>
  </si>
  <si>
    <t>MAYET</t>
  </si>
  <si>
    <t>LA BAZOGE</t>
  </si>
  <si>
    <t>MAMERS</t>
  </si>
  <si>
    <t>ANTONNIERE</t>
  </si>
  <si>
    <t>PARIGNE L'EVÊQUE</t>
  </si>
  <si>
    <t>VEGRE &amp; CHAMPAGNE</t>
  </si>
  <si>
    <t>LE MANS FC</t>
  </si>
  <si>
    <t>US ARNAGE PONTLIEUE</t>
  </si>
  <si>
    <t>POUANCE</t>
  </si>
  <si>
    <t>CERANS FOULLETOURTE A</t>
  </si>
  <si>
    <t>CERANS FOULLETOURTE B</t>
  </si>
  <si>
    <t>HERMINE ST OUEN</t>
  </si>
  <si>
    <t>JOUE L'ABBE</t>
  </si>
  <si>
    <t>CHANGE</t>
  </si>
  <si>
    <t>E.F.C.A.</t>
  </si>
  <si>
    <t>ANILLE BRAYE</t>
  </si>
  <si>
    <t>ALPES MANCELLES</t>
  </si>
  <si>
    <t>TERRAIN 4 16h30</t>
  </si>
  <si>
    <t>ANTONY SPORTS</t>
  </si>
  <si>
    <t>EXEMPT</t>
  </si>
  <si>
    <t>PARIS FC</t>
  </si>
  <si>
    <t>µ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</si>
</sst>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_-* #,##0.00\ [$€-1]_-;\-* #,##0.00\ [$€-1]_-;_-* &quot;-&quot;??\ [$€-1]_-"/>
  </numFmts>
  <fonts count="141">
    <font>
      <sz val="10"/>
      <name val="Arial"/>
      <family val="0"/>
    </font>
    <font>
      <sz val="11"/>
      <color indexed="8"/>
      <name val="Times New Roman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2"/>
      <color indexed="22"/>
      <name val="Arial"/>
      <family val="2"/>
    </font>
    <font>
      <b/>
      <sz val="14"/>
      <color indexed="13"/>
      <name val="Arial"/>
      <family val="2"/>
    </font>
    <font>
      <b/>
      <sz val="12"/>
      <color indexed="8"/>
      <name val="Arial"/>
      <family val="2"/>
    </font>
    <font>
      <sz val="9"/>
      <color indexed="13"/>
      <name val="Arial"/>
      <family val="2"/>
    </font>
    <font>
      <sz val="10"/>
      <color indexed="13"/>
      <name val="Arial"/>
      <family val="2"/>
    </font>
    <font>
      <b/>
      <sz val="9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Times New Roman"/>
      <family val="1"/>
    </font>
    <font>
      <b/>
      <sz val="14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9"/>
      <color indexed="22"/>
      <name val="Arial"/>
      <family val="2"/>
    </font>
    <font>
      <sz val="10"/>
      <name val="Tahoma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name val="Tw Cen MT"/>
      <family val="2"/>
    </font>
    <font>
      <b/>
      <sz val="12"/>
      <color indexed="22"/>
      <name val="Tw Cen MT"/>
      <family val="2"/>
    </font>
    <font>
      <b/>
      <sz val="10"/>
      <name val="Tw Cen MT"/>
      <family val="2"/>
    </font>
    <font>
      <sz val="12"/>
      <color indexed="8"/>
      <name val="Tw Cen MT"/>
      <family val="2"/>
    </font>
    <font>
      <sz val="10"/>
      <color indexed="8"/>
      <name val="Tw Cen MT"/>
      <family val="2"/>
    </font>
    <font>
      <sz val="12"/>
      <color indexed="22"/>
      <name val="Tw Cen MT"/>
      <family val="2"/>
    </font>
    <font>
      <b/>
      <sz val="16"/>
      <color indexed="8"/>
      <name val="Tw Cen MT"/>
      <family val="2"/>
    </font>
    <font>
      <sz val="16"/>
      <color indexed="8"/>
      <name val="Tw Cen MT"/>
      <family val="2"/>
    </font>
    <font>
      <sz val="12"/>
      <color indexed="9"/>
      <name val="Tw Cen MT"/>
      <family val="2"/>
    </font>
    <font>
      <b/>
      <sz val="16"/>
      <color indexed="9"/>
      <name val="Tw Cen MT"/>
      <family val="2"/>
    </font>
    <font>
      <b/>
      <sz val="14"/>
      <name val="Tw Cen MT"/>
      <family val="2"/>
    </font>
    <font>
      <sz val="8"/>
      <name val="Tw Cen MT"/>
      <family val="2"/>
    </font>
    <font>
      <sz val="12"/>
      <name val="Tw Cen MT"/>
      <family val="2"/>
    </font>
    <font>
      <sz val="6"/>
      <color indexed="22"/>
      <name val="Tw Cen MT"/>
      <family val="2"/>
    </font>
    <font>
      <sz val="9"/>
      <name val="Tw Cen MT"/>
      <family val="2"/>
    </font>
    <font>
      <sz val="7"/>
      <name val="Tw Cen MT"/>
      <family val="2"/>
    </font>
    <font>
      <sz val="10"/>
      <color indexed="55"/>
      <name val="Tw Cen MT"/>
      <family val="2"/>
    </font>
    <font>
      <b/>
      <i/>
      <sz val="10"/>
      <color indexed="10"/>
      <name val="Tw Cen MT"/>
      <family val="2"/>
    </font>
    <font>
      <b/>
      <i/>
      <sz val="9"/>
      <color indexed="10"/>
      <name val="Tw Cen MT"/>
      <family val="2"/>
    </font>
    <font>
      <i/>
      <sz val="9"/>
      <name val="Tw Cen MT"/>
      <family val="2"/>
    </font>
    <font>
      <b/>
      <sz val="6"/>
      <name val="Tw Cen MT"/>
      <family val="2"/>
    </font>
    <font>
      <sz val="6"/>
      <color indexed="10"/>
      <name val="Tw Cen MT"/>
      <family val="2"/>
    </font>
    <font>
      <sz val="16"/>
      <name val="Tw Cen MT"/>
      <family val="2"/>
    </font>
    <font>
      <b/>
      <sz val="14"/>
      <color indexed="8"/>
      <name val="Tw Cen MT"/>
      <family val="2"/>
    </font>
    <font>
      <sz val="9"/>
      <color indexed="8"/>
      <name val="Tw Cen MT"/>
      <family val="2"/>
    </font>
    <font>
      <sz val="12"/>
      <name val="Arial"/>
      <family val="2"/>
    </font>
    <font>
      <sz val="14"/>
      <name val="Arial"/>
      <family val="2"/>
    </font>
    <font>
      <b/>
      <sz val="15"/>
      <color indexed="9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22"/>
      <name val="Arial"/>
      <family val="2"/>
    </font>
    <font>
      <sz val="11"/>
      <color indexed="10"/>
      <name val="Arial"/>
      <family val="2"/>
    </font>
    <font>
      <b/>
      <sz val="11"/>
      <color indexed="17"/>
      <name val="Arial"/>
      <family val="2"/>
    </font>
    <font>
      <b/>
      <sz val="11"/>
      <color indexed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vertAlign val="superscript"/>
      <sz val="11"/>
      <color indexed="9"/>
      <name val="Times New Roman"/>
      <family val="1"/>
    </font>
    <font>
      <vertAlign val="superscript"/>
      <sz val="11"/>
      <color indexed="9"/>
      <name val="Times New Roman"/>
      <family val="1"/>
    </font>
    <font>
      <sz val="66"/>
      <name val="Times New Roman"/>
      <family val="1"/>
    </font>
    <font>
      <u val="single"/>
      <sz val="10.1"/>
      <color indexed="20"/>
      <name val="Arial"/>
      <family val="2"/>
    </font>
    <font>
      <b/>
      <sz val="18"/>
      <color indexed="9"/>
      <name val="Times New Roman"/>
      <family val="1"/>
    </font>
    <font>
      <sz val="10"/>
      <color indexed="56"/>
      <name val="Times New Roman"/>
      <family val="1"/>
    </font>
    <font>
      <sz val="11"/>
      <color indexed="56"/>
      <name val="Times New Roman"/>
      <family val="1"/>
    </font>
    <font>
      <b/>
      <sz val="16"/>
      <color indexed="56"/>
      <name val="Times New Roman"/>
      <family val="1"/>
    </font>
    <font>
      <b/>
      <sz val="11"/>
      <color indexed="56"/>
      <name val="Times New Roman"/>
      <family val="1"/>
    </font>
    <font>
      <sz val="16"/>
      <color indexed="56"/>
      <name val="Times New Roman"/>
      <family val="1"/>
    </font>
    <font>
      <sz val="8"/>
      <color indexed="56"/>
      <name val="Times New Roman"/>
      <family val="1"/>
    </font>
    <font>
      <u val="single"/>
      <sz val="9"/>
      <color indexed="56"/>
      <name val="Times New Roman"/>
      <family val="1"/>
    </font>
    <font>
      <b/>
      <sz val="14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24"/>
      <color indexed="9"/>
      <name val="Times New Roman"/>
      <family val="1"/>
    </font>
    <font>
      <b/>
      <sz val="28"/>
      <color indexed="13"/>
      <name val="Arial"/>
      <family val="2"/>
    </font>
    <font>
      <b/>
      <sz val="11"/>
      <color indexed="43"/>
      <name val="Arial"/>
      <family val="2"/>
    </font>
    <font>
      <b/>
      <sz val="16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9"/>
      <name val="Arial"/>
      <family val="0"/>
    </font>
    <font>
      <b/>
      <sz val="16"/>
      <color indexed="10"/>
      <name val="Arial"/>
      <family val="0"/>
    </font>
    <font>
      <b/>
      <sz val="16"/>
      <color indexed="8"/>
      <name val="Arial"/>
      <family val="0"/>
    </font>
    <font>
      <sz val="13"/>
      <color indexed="8"/>
      <name val="Arial"/>
      <family val="0"/>
    </font>
    <font>
      <b/>
      <sz val="18"/>
      <color indexed="10"/>
      <name val="Arial"/>
      <family val="0"/>
    </font>
    <font>
      <b/>
      <sz val="14"/>
      <color indexed="10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u val="single"/>
      <sz val="10.1"/>
      <color theme="11"/>
      <name val="Arial"/>
      <family val="2"/>
    </font>
    <font>
      <b/>
      <sz val="18"/>
      <color theme="0"/>
      <name val="Times New Roman"/>
      <family val="1"/>
    </font>
    <font>
      <sz val="10"/>
      <color theme="3" tint="0.39998000860214233"/>
      <name val="Times New Roman"/>
      <family val="1"/>
    </font>
    <font>
      <sz val="11"/>
      <color theme="3" tint="0.39998000860214233"/>
      <name val="Times New Roman"/>
      <family val="1"/>
    </font>
    <font>
      <b/>
      <sz val="16"/>
      <color theme="3" tint="0.39998000860214233"/>
      <name val="Times New Roman"/>
      <family val="1"/>
    </font>
    <font>
      <b/>
      <sz val="11"/>
      <color theme="3" tint="0.39998000860214233"/>
      <name val="Times New Roman"/>
      <family val="1"/>
    </font>
    <font>
      <sz val="16"/>
      <color theme="3" tint="0.39998000860214233"/>
      <name val="Times New Roman"/>
      <family val="1"/>
    </font>
    <font>
      <sz val="8"/>
      <color theme="3" tint="0.39998000860214233"/>
      <name val="Times New Roman"/>
      <family val="1"/>
    </font>
    <font>
      <u val="single"/>
      <sz val="9"/>
      <color theme="3" tint="0.39998000860214233"/>
      <name val="Times New Roman"/>
      <family val="1"/>
    </font>
    <font>
      <b/>
      <sz val="14"/>
      <color theme="0"/>
      <name val="Times New Roman"/>
      <family val="1"/>
    </font>
    <font>
      <b/>
      <sz val="11"/>
      <color theme="0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b/>
      <sz val="24"/>
      <color theme="0"/>
      <name val="Times New Roman"/>
      <family val="1"/>
    </font>
    <font>
      <b/>
      <sz val="28"/>
      <color rgb="FFFFFF00"/>
      <name val="Arial"/>
      <family val="2"/>
    </font>
    <font>
      <b/>
      <sz val="14"/>
      <color rgb="FFFFFF00"/>
      <name val="Arial"/>
      <family val="2"/>
    </font>
    <font>
      <b/>
      <sz val="11"/>
      <color rgb="FFFBFF67"/>
      <name val="Arial"/>
      <family val="2"/>
    </font>
    <font>
      <b/>
      <sz val="16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1"/>
      <name val="Times New Roman"/>
      <family val="1"/>
    </font>
    <font>
      <b/>
      <sz val="8"/>
      <name val="Arial"/>
      <family val="2"/>
    </font>
  </fonts>
  <fills count="7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23"/>
        <bgColor indexed="23"/>
      </patternFill>
    </fill>
    <fill>
      <patternFill patternType="gray0625">
        <fgColor indexed="23"/>
        <bgColor indexed="22"/>
      </patternFill>
    </fill>
    <fill>
      <patternFill patternType="solid">
        <fgColor indexed="22"/>
        <bgColor indexed="64"/>
      </patternFill>
    </fill>
    <fill>
      <patternFill patternType="lightGray">
        <fgColor indexed="17"/>
        <bgColor indexed="9"/>
      </patternFill>
    </fill>
    <fill>
      <patternFill patternType="solid">
        <fgColor indexed="2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9"/>
        <bgColor indexed="64"/>
      </patternFill>
    </fill>
    <fill>
      <patternFill patternType="gray125">
        <fgColor indexed="55"/>
        <bgColor indexed="9"/>
      </patternFill>
    </fill>
    <fill>
      <patternFill patternType="gray125">
        <fgColor indexed="9"/>
        <bgColor indexed="44"/>
      </patternFill>
    </fill>
    <fill>
      <patternFill patternType="gray0625">
        <fgColor indexed="9"/>
        <bgColor indexed="41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46"/>
      </patternFill>
    </fill>
    <fill>
      <patternFill patternType="gray0625">
        <fgColor indexed="9"/>
        <bgColor indexed="47"/>
      </patternFill>
    </fill>
    <fill>
      <patternFill patternType="lightUp">
        <fgColor indexed="9"/>
        <bgColor indexed="45"/>
      </patternFill>
    </fill>
    <fill>
      <patternFill patternType="lightDown">
        <fgColor indexed="45"/>
        <bgColor indexed="43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 style="medium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double">
        <color rgb="FFFFFF00"/>
      </left>
      <right/>
      <top style="double">
        <color rgb="FFFFFF00"/>
      </top>
      <bottom/>
    </border>
    <border>
      <left/>
      <right style="double">
        <color rgb="FFFFFF00"/>
      </right>
      <top style="double">
        <color rgb="FFFFFF00"/>
      </top>
      <bottom/>
    </border>
    <border>
      <left style="double">
        <color rgb="FFFFFF00"/>
      </left>
      <right/>
      <top/>
      <bottom/>
    </border>
    <border>
      <left/>
      <right style="double">
        <color rgb="FFFFFF00"/>
      </right>
      <top/>
      <bottom/>
    </border>
    <border>
      <left style="hair"/>
      <right style="hair"/>
      <top style="hair"/>
      <bottom style="hair"/>
    </border>
    <border>
      <left style="medium"/>
      <right/>
      <top style="medium"/>
      <bottom style="medium"/>
    </border>
    <border>
      <left style="hair"/>
      <right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hair"/>
      <top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/>
      <right style="hair"/>
      <top style="hair"/>
      <bottom style="hair"/>
    </border>
    <border>
      <left style="medium"/>
      <right/>
      <top style="medium"/>
      <bottom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double">
        <color rgb="FFFFFF00"/>
      </left>
      <right/>
      <top/>
      <bottom style="double">
        <color rgb="FFFFFF00"/>
      </bottom>
    </border>
    <border>
      <left/>
      <right style="double">
        <color rgb="FFFFFF00"/>
      </right>
      <top/>
      <bottom style="double">
        <color rgb="FFFFFF00"/>
      </bottom>
    </border>
    <border>
      <left/>
      <right style="medium"/>
      <top style="medium"/>
      <bottom style="thin"/>
    </border>
    <border>
      <left style="hair"/>
      <right style="hair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19" fillId="21" borderId="3" applyNumberFormat="0" applyFont="0" applyAlignment="0" applyProtection="0"/>
    <xf numFmtId="0" fontId="24" fillId="7" borderId="1" applyNumberFormat="0" applyAlignment="0" applyProtection="0"/>
    <xf numFmtId="165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2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</cellStyleXfs>
  <cellXfs count="46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3" borderId="0" xfId="0" applyFill="1" applyAlignment="1">
      <alignment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textRotation="90"/>
    </xf>
    <xf numFmtId="0" fontId="6" fillId="4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2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26" borderId="0" xfId="0" applyFill="1" applyAlignment="1">
      <alignment/>
    </xf>
    <xf numFmtId="0" fontId="0" fillId="27" borderId="0" xfId="0" applyFill="1" applyAlignment="1">
      <alignment/>
    </xf>
    <xf numFmtId="0" fontId="10" fillId="26" borderId="0" xfId="0" applyFont="1" applyFill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6" fillId="28" borderId="0" xfId="0" applyFont="1" applyFill="1" applyAlignment="1">
      <alignment/>
    </xf>
    <xf numFmtId="0" fontId="0" fillId="28" borderId="0" xfId="0" applyFill="1" applyAlignment="1">
      <alignment/>
    </xf>
    <xf numFmtId="0" fontId="6" fillId="28" borderId="0" xfId="0" applyFont="1" applyFill="1" applyAlignment="1">
      <alignment horizontal="center" vertical="center" textRotation="90"/>
    </xf>
    <xf numFmtId="0" fontId="6" fillId="27" borderId="0" xfId="0" applyFont="1" applyFill="1" applyAlignment="1">
      <alignment/>
    </xf>
    <xf numFmtId="0" fontId="6" fillId="27" borderId="0" xfId="0" applyFont="1" applyFill="1" applyAlignment="1">
      <alignment horizontal="center" vertical="center" textRotation="90"/>
    </xf>
    <xf numFmtId="0" fontId="4" fillId="27" borderId="0" xfId="0" applyFont="1" applyFill="1" applyAlignment="1">
      <alignment/>
    </xf>
    <xf numFmtId="0" fontId="7" fillId="0" borderId="10" xfId="0" applyFont="1" applyBorder="1" applyAlignment="1">
      <alignment horizontal="center" vertical="center" textRotation="90" wrapText="1"/>
    </xf>
    <xf numFmtId="0" fontId="17" fillId="27" borderId="0" xfId="0" applyFont="1" applyFill="1" applyAlignment="1">
      <alignment horizontal="center" vertical="center" textRotation="90"/>
    </xf>
    <xf numFmtId="0" fontId="6" fillId="29" borderId="0" xfId="0" applyFont="1" applyFill="1" applyAlignment="1">
      <alignment/>
    </xf>
    <xf numFmtId="0" fontId="0" fillId="29" borderId="0" xfId="0" applyFill="1" applyAlignment="1">
      <alignment/>
    </xf>
    <xf numFmtId="0" fontId="6" fillId="29" borderId="0" xfId="0" applyFont="1" applyFill="1" applyAlignment="1">
      <alignment horizontal="center" vertical="center" textRotation="90"/>
    </xf>
    <xf numFmtId="0" fontId="0" fillId="20" borderId="0" xfId="0" applyFill="1" applyAlignment="1">
      <alignment/>
    </xf>
    <xf numFmtId="0" fontId="15" fillId="29" borderId="0" xfId="0" applyFont="1" applyFill="1" applyAlignment="1">
      <alignment horizontal="center" vertical="center" textRotation="90"/>
    </xf>
    <xf numFmtId="0" fontId="16" fillId="29" borderId="0" xfId="0" applyFont="1" applyFill="1" applyAlignment="1">
      <alignment/>
    </xf>
    <xf numFmtId="0" fontId="15" fillId="29" borderId="0" xfId="0" applyFont="1" applyFill="1" applyAlignment="1">
      <alignment/>
    </xf>
    <xf numFmtId="0" fontId="0" fillId="30" borderId="0" xfId="0" applyFill="1" applyAlignment="1">
      <alignment/>
    </xf>
    <xf numFmtId="0" fontId="9" fillId="31" borderId="0" xfId="0" applyFont="1" applyFill="1" applyAlignment="1">
      <alignment/>
    </xf>
    <xf numFmtId="0" fontId="18" fillId="27" borderId="0" xfId="0" applyFont="1" applyFill="1" applyAlignment="1">
      <alignment horizontal="center" vertical="center" textRotation="90"/>
    </xf>
    <xf numFmtId="0" fontId="9" fillId="26" borderId="0" xfId="0" applyFont="1" applyFill="1" applyAlignment="1">
      <alignment/>
    </xf>
    <xf numFmtId="0" fontId="11" fillId="32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/>
    </xf>
    <xf numFmtId="0" fontId="36" fillId="33" borderId="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34" borderId="0" xfId="0" applyFill="1" applyAlignment="1">
      <alignment wrapText="1"/>
    </xf>
    <xf numFmtId="0" fontId="0" fillId="0" borderId="0" xfId="0" applyAlignment="1">
      <alignment wrapText="1"/>
    </xf>
    <xf numFmtId="0" fontId="5" fillId="3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4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36" fillId="33" borderId="0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>
      <alignment horizontal="center" vertical="center" wrapText="1"/>
    </xf>
    <xf numFmtId="0" fontId="6" fillId="23" borderId="0" xfId="0" applyFont="1" applyFill="1" applyAlignment="1">
      <alignment/>
    </xf>
    <xf numFmtId="0" fontId="8" fillId="34" borderId="0" xfId="0" applyFont="1" applyFill="1" applyBorder="1" applyAlignment="1" applyProtection="1">
      <alignment/>
      <protection locked="0"/>
    </xf>
    <xf numFmtId="0" fontId="40" fillId="23" borderId="0" xfId="0" applyFont="1" applyFill="1" applyBorder="1" applyAlignment="1">
      <alignment/>
    </xf>
    <xf numFmtId="0" fontId="40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2" fillId="23" borderId="0" xfId="0" applyFont="1" applyFill="1" applyBorder="1" applyAlignment="1">
      <alignment/>
    </xf>
    <xf numFmtId="0" fontId="12" fillId="23" borderId="0" xfId="0" applyFont="1" applyFill="1" applyBorder="1" applyAlignment="1">
      <alignment/>
    </xf>
    <xf numFmtId="0" fontId="38" fillId="23" borderId="0" xfId="0" applyFont="1" applyFill="1" applyBorder="1" applyAlignment="1" applyProtection="1">
      <alignment horizontal="center"/>
      <protection locked="0"/>
    </xf>
    <xf numFmtId="0" fontId="6" fillId="23" borderId="0" xfId="0" applyFont="1" applyFill="1" applyAlignment="1" applyProtection="1">
      <alignment/>
      <protection locked="0"/>
    </xf>
    <xf numFmtId="0" fontId="40" fillId="23" borderId="0" xfId="0" applyFont="1" applyFill="1" applyBorder="1" applyAlignment="1" applyProtection="1">
      <alignment/>
      <protection locked="0"/>
    </xf>
    <xf numFmtId="0" fontId="43" fillId="27" borderId="0" xfId="0" applyFont="1" applyFill="1" applyAlignment="1" applyProtection="1">
      <alignment horizontal="center" vertical="center"/>
      <protection locked="0"/>
    </xf>
    <xf numFmtId="0" fontId="12" fillId="23" borderId="0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0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36" borderId="0" xfId="0" applyFont="1" applyFill="1" applyAlignment="1" applyProtection="1">
      <alignment/>
      <protection locked="0"/>
    </xf>
    <xf numFmtId="0" fontId="44" fillId="37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38" borderId="0" xfId="0" applyFont="1" applyFill="1" applyBorder="1" applyAlignment="1">
      <alignment/>
    </xf>
    <xf numFmtId="0" fontId="44" fillId="38" borderId="0" xfId="0" applyFont="1" applyFill="1" applyBorder="1" applyAlignment="1" applyProtection="1">
      <alignment horizontal="center" vertical="center"/>
      <protection/>
    </xf>
    <xf numFmtId="0" fontId="44" fillId="37" borderId="15" xfId="0" applyFont="1" applyFill="1" applyBorder="1" applyAlignment="1">
      <alignment/>
    </xf>
    <xf numFmtId="0" fontId="44" fillId="0" borderId="0" xfId="0" applyFont="1" applyBorder="1" applyAlignment="1">
      <alignment/>
    </xf>
    <xf numFmtId="0" fontId="54" fillId="39" borderId="15" xfId="0" applyFont="1" applyFill="1" applyBorder="1" applyAlignment="1" applyProtection="1">
      <alignment horizontal="center" vertical="center"/>
      <protection locked="0"/>
    </xf>
    <xf numFmtId="0" fontId="54" fillId="40" borderId="15" xfId="0" applyFont="1" applyFill="1" applyBorder="1" applyAlignment="1" applyProtection="1">
      <alignment horizontal="center" vertical="center"/>
      <protection locked="0"/>
    </xf>
    <xf numFmtId="0" fontId="54" fillId="41" borderId="15" xfId="0" applyFont="1" applyFill="1" applyBorder="1" applyAlignment="1" applyProtection="1">
      <alignment horizontal="center" vertical="center"/>
      <protection locked="0"/>
    </xf>
    <xf numFmtId="0" fontId="54" fillId="41" borderId="16" xfId="0" applyFont="1" applyFill="1" applyBorder="1" applyAlignment="1" applyProtection="1">
      <alignment horizontal="center" vertical="center"/>
      <protection locked="0"/>
    </xf>
    <xf numFmtId="0" fontId="44" fillId="33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5" fillId="38" borderId="0" xfId="0" applyFont="1" applyFill="1" applyBorder="1" applyAlignment="1">
      <alignment horizontal="center" vertical="center"/>
    </xf>
    <xf numFmtId="0" fontId="44" fillId="23" borderId="0" xfId="0" applyFont="1" applyFill="1" applyBorder="1" applyAlignment="1">
      <alignment horizontal="center" vertical="center"/>
    </xf>
    <xf numFmtId="0" fontId="44" fillId="37" borderId="0" xfId="0" applyFont="1" applyFill="1" applyBorder="1" applyAlignment="1">
      <alignment horizontal="center" vertical="center"/>
    </xf>
    <xf numFmtId="0" fontId="44" fillId="38" borderId="17" xfId="0" applyFont="1" applyFill="1" applyBorder="1" applyAlignment="1">
      <alignment/>
    </xf>
    <xf numFmtId="0" fontId="44" fillId="38" borderId="0" xfId="0" applyFont="1" applyFill="1" applyBorder="1" applyAlignment="1">
      <alignment horizontal="center" vertical="center"/>
    </xf>
    <xf numFmtId="0" fontId="56" fillId="36" borderId="18" xfId="0" applyFont="1" applyFill="1" applyBorder="1" applyAlignment="1">
      <alignment horizontal="center" vertical="center"/>
    </xf>
    <xf numFmtId="0" fontId="56" fillId="36" borderId="19" xfId="0" applyFont="1" applyFill="1" applyBorder="1" applyAlignment="1">
      <alignment horizontal="center" vertical="center"/>
    </xf>
    <xf numFmtId="0" fontId="56" fillId="36" borderId="20" xfId="0" applyFont="1" applyFill="1" applyBorder="1" applyAlignment="1">
      <alignment horizontal="center" vertical="center"/>
    </xf>
    <xf numFmtId="0" fontId="57" fillId="38" borderId="21" xfId="0" applyFont="1" applyFill="1" applyBorder="1" applyAlignment="1">
      <alignment horizontal="left" vertical="center"/>
    </xf>
    <xf numFmtId="0" fontId="56" fillId="38" borderId="0" xfId="0" applyFont="1" applyFill="1" applyBorder="1" applyAlignment="1">
      <alignment/>
    </xf>
    <xf numFmtId="0" fontId="57" fillId="38" borderId="22" xfId="0" applyFont="1" applyFill="1" applyBorder="1" applyAlignment="1">
      <alignment horizontal="left" vertical="center"/>
    </xf>
    <xf numFmtId="0" fontId="56" fillId="37" borderId="0" xfId="0" applyFont="1" applyFill="1" applyBorder="1" applyAlignment="1">
      <alignment/>
    </xf>
    <xf numFmtId="0" fontId="44" fillId="33" borderId="0" xfId="0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38" borderId="18" xfId="0" applyFont="1" applyFill="1" applyBorder="1" applyAlignment="1">
      <alignment horizontal="right" vertical="center" wrapText="1"/>
    </xf>
    <xf numFmtId="0" fontId="44" fillId="38" borderId="20" xfId="0" applyFont="1" applyFill="1" applyBorder="1" applyAlignment="1">
      <alignment horizontal="left" vertical="center" wrapText="1"/>
    </xf>
    <xf numFmtId="0" fontId="57" fillId="38" borderId="23" xfId="0" applyFont="1" applyFill="1" applyBorder="1" applyAlignment="1">
      <alignment horizontal="center" vertical="center"/>
    </xf>
    <xf numFmtId="0" fontId="55" fillId="33" borderId="24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9" fillId="38" borderId="19" xfId="0" applyFont="1" applyFill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8" fillId="32" borderId="10" xfId="0" applyFont="1" applyFill="1" applyBorder="1" applyAlignment="1">
      <alignment horizontal="center" vertical="center"/>
    </xf>
    <xf numFmtId="0" fontId="58" fillId="11" borderId="10" xfId="0" applyFont="1" applyFill="1" applyBorder="1" applyAlignment="1">
      <alignment horizontal="center" vertical="center"/>
    </xf>
    <xf numFmtId="0" fontId="44" fillId="38" borderId="24" xfId="0" applyFont="1" applyFill="1" applyBorder="1" applyAlignment="1">
      <alignment horizontal="left" vertical="center" wrapText="1"/>
    </xf>
    <xf numFmtId="0" fontId="59" fillId="38" borderId="25" xfId="0" applyFont="1" applyFill="1" applyBorder="1" applyAlignment="1">
      <alignment horizontal="center" vertical="center"/>
    </xf>
    <xf numFmtId="0" fontId="58" fillId="3" borderId="10" xfId="0" applyFont="1" applyFill="1" applyBorder="1" applyAlignment="1">
      <alignment horizontal="center" vertical="center"/>
    </xf>
    <xf numFmtId="0" fontId="58" fillId="9" borderId="10" xfId="0" applyFont="1" applyFill="1" applyBorder="1" applyAlignment="1">
      <alignment horizontal="center" vertical="center"/>
    </xf>
    <xf numFmtId="0" fontId="58" fillId="8" borderId="10" xfId="0" applyFont="1" applyFill="1" applyBorder="1" applyAlignment="1">
      <alignment horizontal="center" vertical="center"/>
    </xf>
    <xf numFmtId="0" fontId="58" fillId="17" borderId="10" xfId="0" applyFont="1" applyFill="1" applyBorder="1" applyAlignment="1">
      <alignment horizontal="center" vertical="center"/>
    </xf>
    <xf numFmtId="0" fontId="58" fillId="9" borderId="10" xfId="0" applyFont="1" applyFill="1" applyBorder="1" applyAlignment="1" applyProtection="1">
      <alignment horizontal="center" vertical="center"/>
      <protection/>
    </xf>
    <xf numFmtId="0" fontId="44" fillId="36" borderId="0" xfId="0" applyFont="1" applyFill="1" applyBorder="1" applyAlignment="1">
      <alignment/>
    </xf>
    <xf numFmtId="0" fontId="44" fillId="38" borderId="26" xfId="0" applyFont="1" applyFill="1" applyBorder="1" applyAlignment="1">
      <alignment horizontal="right" vertical="center" wrapText="1"/>
    </xf>
    <xf numFmtId="0" fontId="44" fillId="38" borderId="27" xfId="0" applyFont="1" applyFill="1" applyBorder="1" applyAlignment="1">
      <alignment horizontal="left" vertical="center" wrapText="1"/>
    </xf>
    <xf numFmtId="0" fontId="57" fillId="38" borderId="28" xfId="0" applyFont="1" applyFill="1" applyBorder="1" applyAlignment="1">
      <alignment horizontal="center" vertical="center"/>
    </xf>
    <xf numFmtId="0" fontId="59" fillId="38" borderId="29" xfId="0" applyFont="1" applyFill="1" applyBorder="1" applyAlignment="1">
      <alignment horizontal="center" vertical="center"/>
    </xf>
    <xf numFmtId="0" fontId="44" fillId="37" borderId="30" xfId="0" applyFont="1" applyFill="1" applyBorder="1" applyAlignment="1">
      <alignment/>
    </xf>
    <xf numFmtId="0" fontId="60" fillId="38" borderId="0" xfId="0" applyFont="1" applyFill="1" applyBorder="1" applyAlignment="1">
      <alignment/>
    </xf>
    <xf numFmtId="0" fontId="62" fillId="38" borderId="0" xfId="0" applyFont="1" applyFill="1" applyBorder="1" applyAlignment="1">
      <alignment/>
    </xf>
    <xf numFmtId="0" fontId="62" fillId="38" borderId="0" xfId="0" applyFont="1" applyFill="1" applyBorder="1" applyAlignment="1">
      <alignment horizontal="center"/>
    </xf>
    <xf numFmtId="0" fontId="63" fillId="38" borderId="0" xfId="0" applyFont="1" applyFill="1" applyBorder="1" applyAlignment="1">
      <alignment/>
    </xf>
    <xf numFmtId="0" fontId="63" fillId="38" borderId="0" xfId="0" applyFont="1" applyFill="1" applyBorder="1" applyAlignment="1">
      <alignment horizontal="center"/>
    </xf>
    <xf numFmtId="0" fontId="62" fillId="38" borderId="0" xfId="0" applyFont="1" applyFill="1" applyBorder="1" applyAlignment="1">
      <alignment horizontal="left" vertical="center" wrapText="1"/>
    </xf>
    <xf numFmtId="0" fontId="44" fillId="31" borderId="0" xfId="0" applyFont="1" applyFill="1" applyBorder="1" applyAlignment="1">
      <alignment/>
    </xf>
    <xf numFmtId="0" fontId="64" fillId="38" borderId="0" xfId="0" applyFont="1" applyFill="1" applyBorder="1" applyAlignment="1">
      <alignment horizontal="center"/>
    </xf>
    <xf numFmtId="0" fontId="57" fillId="38" borderId="0" xfId="0" applyFont="1" applyFill="1" applyBorder="1" applyAlignment="1">
      <alignment horizontal="left"/>
    </xf>
    <xf numFmtId="0" fontId="44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55" fillId="38" borderId="0" xfId="0" applyFont="1" applyFill="1" applyBorder="1" applyAlignment="1">
      <alignment/>
    </xf>
    <xf numFmtId="0" fontId="65" fillId="38" borderId="0" xfId="0" applyFont="1" applyFill="1" applyBorder="1" applyAlignment="1">
      <alignment horizontal="left"/>
    </xf>
    <xf numFmtId="0" fontId="55" fillId="38" borderId="0" xfId="0" applyFont="1" applyFill="1" applyAlignment="1">
      <alignment/>
    </xf>
    <xf numFmtId="0" fontId="64" fillId="36" borderId="0" xfId="0" applyFont="1" applyFill="1" applyBorder="1" applyAlignment="1">
      <alignment horizontal="center"/>
    </xf>
    <xf numFmtId="0" fontId="57" fillId="37" borderId="0" xfId="0" applyFont="1" applyFill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55" fillId="36" borderId="0" xfId="0" applyFont="1" applyFill="1" applyAlignment="1">
      <alignment/>
    </xf>
    <xf numFmtId="0" fontId="65" fillId="37" borderId="0" xfId="0" applyFont="1" applyFill="1" applyBorder="1" applyAlignment="1">
      <alignment horizontal="left"/>
    </xf>
    <xf numFmtId="0" fontId="44" fillId="27" borderId="0" xfId="0" applyFont="1" applyFill="1" applyBorder="1" applyAlignment="1">
      <alignment/>
    </xf>
    <xf numFmtId="0" fontId="45" fillId="38" borderId="0" xfId="0" applyFont="1" applyFill="1" applyBorder="1" applyAlignment="1">
      <alignment horizontal="left"/>
    </xf>
    <xf numFmtId="0" fontId="46" fillId="38" borderId="0" xfId="0" applyFont="1" applyFill="1" applyBorder="1" applyAlignment="1">
      <alignment/>
    </xf>
    <xf numFmtId="0" fontId="48" fillId="38" borderId="31" xfId="0" applyFont="1" applyFill="1" applyBorder="1" applyAlignment="1" applyProtection="1">
      <alignment horizontal="center" vertical="center"/>
      <protection/>
    </xf>
    <xf numFmtId="0" fontId="44" fillId="38" borderId="31" xfId="0" applyFont="1" applyFill="1" applyBorder="1" applyAlignment="1" applyProtection="1">
      <alignment horizontal="center" vertical="center"/>
      <protection/>
    </xf>
    <xf numFmtId="0" fontId="44" fillId="38" borderId="32" xfId="0" applyFont="1" applyFill="1" applyBorder="1" applyAlignment="1" applyProtection="1">
      <alignment horizontal="center" vertical="center"/>
      <protection/>
    </xf>
    <xf numFmtId="0" fontId="49" fillId="38" borderId="0" xfId="0" applyFont="1" applyFill="1" applyBorder="1" applyAlignment="1">
      <alignment horizontal="left"/>
    </xf>
    <xf numFmtId="0" fontId="51" fillId="38" borderId="0" xfId="0" applyFont="1" applyFill="1" applyBorder="1" applyAlignment="1">
      <alignment/>
    </xf>
    <xf numFmtId="0" fontId="50" fillId="42" borderId="0" xfId="0" applyFont="1" applyFill="1" applyBorder="1" applyAlignment="1" applyProtection="1">
      <alignment horizontal="center" vertical="center"/>
      <protection locked="0"/>
    </xf>
    <xf numFmtId="0" fontId="47" fillId="38" borderId="0" xfId="0" applyFont="1" applyFill="1" applyBorder="1" applyAlignment="1">
      <alignment/>
    </xf>
    <xf numFmtId="0" fontId="48" fillId="38" borderId="0" xfId="0" applyFont="1" applyFill="1" applyBorder="1" applyAlignment="1">
      <alignment horizontal="center" vertical="center"/>
    </xf>
    <xf numFmtId="0" fontId="52" fillId="38" borderId="0" xfId="0" applyFont="1" applyFill="1" applyBorder="1" applyAlignment="1">
      <alignment/>
    </xf>
    <xf numFmtId="0" fontId="44" fillId="38" borderId="21" xfId="0" applyFont="1" applyFill="1" applyBorder="1" applyAlignment="1" applyProtection="1">
      <alignment horizontal="center" vertical="center"/>
      <protection/>
    </xf>
    <xf numFmtId="0" fontId="53" fillId="43" borderId="33" xfId="0" applyFont="1" applyFill="1" applyBorder="1" applyAlignment="1">
      <alignment vertical="center"/>
    </xf>
    <xf numFmtId="0" fontId="44" fillId="43" borderId="33" xfId="0" applyFont="1" applyFill="1" applyBorder="1" applyAlignment="1">
      <alignment/>
    </xf>
    <xf numFmtId="0" fontId="44" fillId="34" borderId="33" xfId="0" applyFont="1" applyFill="1" applyBorder="1" applyAlignment="1">
      <alignment/>
    </xf>
    <xf numFmtId="0" fontId="44" fillId="43" borderId="34" xfId="0" applyFont="1" applyFill="1" applyBorder="1" applyAlignment="1">
      <alignment/>
    </xf>
    <xf numFmtId="0" fontId="50" fillId="38" borderId="0" xfId="0" applyFont="1" applyFill="1" applyBorder="1" applyAlignment="1">
      <alignment/>
    </xf>
    <xf numFmtId="0" fontId="50" fillId="33" borderId="0" xfId="0" applyFont="1" applyFill="1" applyBorder="1" applyAlignment="1">
      <alignment horizontal="center" vertical="center"/>
    </xf>
    <xf numFmtId="0" fontId="66" fillId="38" borderId="0" xfId="0" applyFont="1" applyFill="1" applyBorder="1" applyAlignment="1">
      <alignment horizontal="right"/>
    </xf>
    <xf numFmtId="0" fontId="44" fillId="38" borderId="30" xfId="0" applyFont="1" applyFill="1" applyBorder="1" applyAlignment="1">
      <alignment/>
    </xf>
    <xf numFmtId="0" fontId="67" fillId="44" borderId="35" xfId="0" applyFont="1" applyFill="1" applyBorder="1" applyAlignment="1" applyProtection="1">
      <alignment horizontal="center" vertical="center"/>
      <protection locked="0"/>
    </xf>
    <xf numFmtId="0" fontId="68" fillId="38" borderId="25" xfId="0" applyFont="1" applyFill="1" applyBorder="1" applyAlignment="1">
      <alignment horizontal="center" vertical="center"/>
    </xf>
    <xf numFmtId="0" fontId="67" fillId="44" borderId="36" xfId="0" applyFont="1" applyFill="1" applyBorder="1" applyAlignment="1" applyProtection="1">
      <alignment horizontal="center" vertical="center"/>
      <protection locked="0"/>
    </xf>
    <xf numFmtId="0" fontId="67" fillId="44" borderId="37" xfId="0" applyFont="1" applyFill="1" applyBorder="1" applyAlignment="1" applyProtection="1">
      <alignment horizontal="center" vertical="center"/>
      <protection locked="0"/>
    </xf>
    <xf numFmtId="0" fontId="68" fillId="38" borderId="29" xfId="0" applyFont="1" applyFill="1" applyBorder="1" applyAlignment="1">
      <alignment horizontal="center" vertical="center"/>
    </xf>
    <xf numFmtId="0" fontId="67" fillId="44" borderId="38" xfId="0" applyFont="1" applyFill="1" applyBorder="1" applyAlignment="1" applyProtection="1">
      <alignment horizontal="center" vertical="center"/>
      <protection locked="0"/>
    </xf>
    <xf numFmtId="0" fontId="17" fillId="23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21" borderId="30" xfId="0" applyFont="1" applyFill="1" applyBorder="1" applyAlignment="1" applyProtection="1">
      <alignment/>
      <protection locked="0"/>
    </xf>
    <xf numFmtId="0" fontId="6" fillId="21" borderId="0" xfId="0" applyFont="1" applyFill="1" applyBorder="1" applyAlignment="1" applyProtection="1">
      <alignment/>
      <protection locked="0"/>
    </xf>
    <xf numFmtId="0" fontId="6" fillId="21" borderId="0" xfId="0" applyFont="1" applyFill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40" fillId="23" borderId="17" xfId="0" applyFont="1" applyFill="1" applyBorder="1" applyAlignment="1">
      <alignment/>
    </xf>
    <xf numFmtId="0" fontId="71" fillId="27" borderId="0" xfId="0" applyFont="1" applyFill="1" applyBorder="1" applyAlignment="1" applyProtection="1">
      <alignment/>
      <protection locked="0"/>
    </xf>
    <xf numFmtId="0" fontId="14" fillId="27" borderId="0" xfId="0" applyFont="1" applyFill="1" applyBorder="1" applyAlignment="1" applyProtection="1">
      <alignment horizontal="center"/>
      <protection locked="0"/>
    </xf>
    <xf numFmtId="0" fontId="42" fillId="27" borderId="0" xfId="0" applyFont="1" applyFill="1" applyBorder="1" applyAlignment="1">
      <alignment/>
    </xf>
    <xf numFmtId="0" fontId="12" fillId="27" borderId="0" xfId="0" applyFont="1" applyFill="1" applyBorder="1" applyAlignment="1">
      <alignment/>
    </xf>
    <xf numFmtId="0" fontId="12" fillId="27" borderId="0" xfId="0" applyFont="1" applyFill="1" applyBorder="1" applyAlignment="1" applyProtection="1">
      <alignment/>
      <protection locked="0"/>
    </xf>
    <xf numFmtId="0" fontId="42" fillId="27" borderId="0" xfId="0" applyFont="1" applyFill="1" applyBorder="1" applyAlignment="1" applyProtection="1">
      <alignment/>
      <protection locked="0"/>
    </xf>
    <xf numFmtId="0" fontId="40" fillId="23" borderId="23" xfId="0" applyFont="1" applyFill="1" applyBorder="1" applyAlignment="1" applyProtection="1">
      <alignment/>
      <protection locked="0"/>
    </xf>
    <xf numFmtId="0" fontId="40" fillId="23" borderId="39" xfId="0" applyFont="1" applyFill="1" applyBorder="1" applyAlignment="1" applyProtection="1">
      <alignment/>
      <protection locked="0"/>
    </xf>
    <xf numFmtId="0" fontId="2" fillId="45" borderId="0" xfId="46" applyFont="1" applyFill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center" vertical="center"/>
      <protection locked="0"/>
    </xf>
    <xf numFmtId="0" fontId="74" fillId="23" borderId="0" xfId="0" applyFont="1" applyFill="1" applyBorder="1" applyAlignment="1" applyProtection="1">
      <alignment vertical="center"/>
      <protection locked="0"/>
    </xf>
    <xf numFmtId="0" fontId="73" fillId="38" borderId="0" xfId="0" applyFont="1" applyFill="1" applyBorder="1" applyAlignment="1" applyProtection="1">
      <alignment horizontal="left" vertical="center" wrapText="1" shrinkToFit="1"/>
      <protection locked="0"/>
    </xf>
    <xf numFmtId="0" fontId="39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39" fillId="4" borderId="0" xfId="0" applyFont="1" applyFill="1" applyBorder="1" applyAlignment="1" applyProtection="1">
      <alignment horizontal="center" vertical="center" wrapText="1"/>
      <protection locked="0"/>
    </xf>
    <xf numFmtId="0" fontId="38" fillId="23" borderId="30" xfId="0" applyFont="1" applyFill="1" applyBorder="1" applyAlignment="1" applyProtection="1">
      <alignment horizontal="center"/>
      <protection locked="0"/>
    </xf>
    <xf numFmtId="49" fontId="5" fillId="0" borderId="19" xfId="0" applyNumberFormat="1" applyFont="1" applyBorder="1" applyAlignment="1">
      <alignment horizontal="right" vertical="center" wrapText="1"/>
    </xf>
    <xf numFmtId="49" fontId="5" fillId="0" borderId="19" xfId="0" applyNumberFormat="1" applyFont="1" applyBorder="1" applyAlignment="1">
      <alignment vertical="center" wrapText="1"/>
    </xf>
    <xf numFmtId="49" fontId="5" fillId="34" borderId="0" xfId="0" applyNumberFormat="1" applyFont="1" applyFill="1" applyAlignment="1">
      <alignment horizontal="center" vertical="center" wrapText="1"/>
    </xf>
    <xf numFmtId="49" fontId="0" fillId="34" borderId="0" xfId="0" applyNumberFormat="1" applyFill="1" applyAlignment="1">
      <alignment wrapText="1"/>
    </xf>
    <xf numFmtId="164" fontId="7" fillId="4" borderId="12" xfId="0" applyNumberFormat="1" applyFont="1" applyFill="1" applyBorder="1" applyAlignment="1" applyProtection="1">
      <alignment horizontal="center" vertical="center"/>
      <protection locked="0"/>
    </xf>
    <xf numFmtId="20" fontId="69" fillId="33" borderId="13" xfId="0" applyNumberFormat="1" applyFont="1" applyFill="1" applyBorder="1" applyAlignment="1">
      <alignment horizontal="center" vertical="center"/>
    </xf>
    <xf numFmtId="20" fontId="69" fillId="46" borderId="40" xfId="0" applyNumberFormat="1" applyFont="1" applyFill="1" applyBorder="1" applyAlignment="1">
      <alignment horizontal="center" vertical="center"/>
    </xf>
    <xf numFmtId="20" fontId="69" fillId="46" borderId="13" xfId="0" applyNumberFormat="1" applyFont="1" applyFill="1" applyBorder="1" applyAlignment="1">
      <alignment horizontal="center" vertical="center"/>
    </xf>
    <xf numFmtId="20" fontId="69" fillId="33" borderId="12" xfId="0" applyNumberFormat="1" applyFont="1" applyFill="1" applyBorder="1" applyAlignment="1">
      <alignment horizontal="center" vertical="center"/>
    </xf>
    <xf numFmtId="20" fontId="69" fillId="46" borderId="41" xfId="0" applyNumberFormat="1" applyFont="1" applyFill="1" applyBorder="1" applyAlignment="1">
      <alignment horizontal="center" vertical="center"/>
    </xf>
    <xf numFmtId="20" fontId="69" fillId="46" borderId="14" xfId="0" applyNumberFormat="1" applyFont="1" applyFill="1" applyBorder="1" applyAlignment="1">
      <alignment horizontal="center" vertical="center"/>
    </xf>
    <xf numFmtId="0" fontId="6" fillId="33" borderId="0" xfId="0" applyFont="1" applyFill="1" applyAlignment="1" applyProtection="1">
      <alignment/>
      <protection/>
    </xf>
    <xf numFmtId="0" fontId="6" fillId="34" borderId="17" xfId="0" applyFont="1" applyFill="1" applyBorder="1" applyAlignment="1">
      <alignment wrapText="1"/>
    </xf>
    <xf numFmtId="49" fontId="0" fillId="35" borderId="13" xfId="0" applyNumberFormat="1" applyFont="1" applyFill="1" applyBorder="1" applyAlignment="1">
      <alignment horizontal="center" vertical="center" wrapText="1"/>
    </xf>
    <xf numFmtId="49" fontId="0" fillId="47" borderId="24" xfId="0" applyNumberFormat="1" applyFont="1" applyFill="1" applyBorder="1" applyAlignment="1">
      <alignment horizontal="center" vertical="center" wrapText="1"/>
    </xf>
    <xf numFmtId="49" fontId="6" fillId="34" borderId="42" xfId="0" applyNumberFormat="1" applyFont="1" applyFill="1" applyBorder="1" applyAlignment="1">
      <alignment wrapText="1"/>
    </xf>
    <xf numFmtId="49" fontId="0" fillId="47" borderId="13" xfId="0" applyNumberFormat="1" applyFont="1" applyFill="1" applyBorder="1" applyAlignment="1">
      <alignment horizontal="center" vertical="center" wrapText="1"/>
    </xf>
    <xf numFmtId="49" fontId="0" fillId="48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48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49" borderId="24" xfId="0" applyNumberFormat="1" applyFont="1" applyFill="1" applyBorder="1" applyAlignment="1">
      <alignment horizontal="center" vertical="center" wrapText="1"/>
    </xf>
    <xf numFmtId="49" fontId="0" fillId="49" borderId="13" xfId="0" applyNumberFormat="1" applyFont="1" applyFill="1" applyBorder="1" applyAlignment="1">
      <alignment horizontal="center" vertical="center" wrapText="1"/>
    </xf>
    <xf numFmtId="49" fontId="0" fillId="50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50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51" borderId="24" xfId="0" applyNumberFormat="1" applyFont="1" applyFill="1" applyBorder="1" applyAlignment="1">
      <alignment horizontal="center" vertical="center" wrapText="1"/>
    </xf>
    <xf numFmtId="49" fontId="0" fillId="34" borderId="42" xfId="0" applyNumberFormat="1" applyFont="1" applyFill="1" applyBorder="1" applyAlignment="1">
      <alignment wrapText="1"/>
    </xf>
    <xf numFmtId="49" fontId="0" fillId="51" borderId="13" xfId="0" applyNumberFormat="1" applyFont="1" applyFill="1" applyBorder="1" applyAlignment="1">
      <alignment horizontal="center" vertical="center" wrapText="1"/>
    </xf>
    <xf numFmtId="49" fontId="0" fillId="52" borderId="24" xfId="0" applyNumberFormat="1" applyFont="1" applyFill="1" applyBorder="1" applyAlignment="1">
      <alignment horizontal="center" vertical="center" wrapText="1"/>
    </xf>
    <xf numFmtId="49" fontId="0" fillId="52" borderId="13" xfId="0" applyNumberFormat="1" applyFont="1" applyFill="1" applyBorder="1" applyAlignment="1">
      <alignment horizontal="center" vertical="center" wrapText="1"/>
    </xf>
    <xf numFmtId="49" fontId="0" fillId="53" borderId="24" xfId="0" applyNumberFormat="1" applyFont="1" applyFill="1" applyBorder="1" applyAlignment="1">
      <alignment horizontal="center" vertical="center" wrapText="1"/>
    </xf>
    <xf numFmtId="49" fontId="0" fillId="53" borderId="13" xfId="0" applyNumberFormat="1" applyFont="1" applyFill="1" applyBorder="1" applyAlignment="1">
      <alignment horizontal="center" vertical="center" wrapText="1"/>
    </xf>
    <xf numFmtId="49" fontId="0" fillId="35" borderId="12" xfId="0" applyNumberFormat="1" applyFont="1" applyFill="1" applyBorder="1" applyAlignment="1">
      <alignment horizontal="center" vertical="center" wrapText="1"/>
    </xf>
    <xf numFmtId="49" fontId="0" fillId="35" borderId="43" xfId="0" applyNumberFormat="1" applyFont="1" applyFill="1" applyBorder="1" applyAlignment="1">
      <alignment horizontal="center" vertical="center" wrapText="1"/>
    </xf>
    <xf numFmtId="0" fontId="6" fillId="21" borderId="15" xfId="0" applyFont="1" applyFill="1" applyBorder="1" applyAlignment="1" applyProtection="1">
      <alignment/>
      <protection locked="0"/>
    </xf>
    <xf numFmtId="0" fontId="6" fillId="54" borderId="44" xfId="0" applyFont="1" applyFill="1" applyBorder="1" applyAlignment="1" applyProtection="1">
      <alignment/>
      <protection locked="0"/>
    </xf>
    <xf numFmtId="0" fontId="6" fillId="54" borderId="32" xfId="0" applyFont="1" applyFill="1" applyBorder="1" applyAlignment="1" applyProtection="1">
      <alignment/>
      <protection locked="0"/>
    </xf>
    <xf numFmtId="0" fontId="6" fillId="54" borderId="23" xfId="0" applyFont="1" applyFill="1" applyBorder="1" applyAlignment="1" applyProtection="1">
      <alignment/>
      <protection locked="0"/>
    </xf>
    <xf numFmtId="0" fontId="6" fillId="54" borderId="21" xfId="0" applyFont="1" applyFill="1" applyBorder="1" applyAlignment="1" applyProtection="1">
      <alignment/>
      <protection locked="0"/>
    </xf>
    <xf numFmtId="0" fontId="47" fillId="38" borderId="0" xfId="0" applyFont="1" applyFill="1" applyBorder="1" applyAlignment="1">
      <alignment vertical="top"/>
    </xf>
    <xf numFmtId="0" fontId="4" fillId="55" borderId="10" xfId="0" applyFont="1" applyFill="1" applyBorder="1" applyAlignment="1" applyProtection="1">
      <alignment horizontal="center" vertical="center" wrapText="1"/>
      <protection locked="0"/>
    </xf>
    <xf numFmtId="0" fontId="5" fillId="55" borderId="10" xfId="0" applyFont="1" applyFill="1" applyBorder="1" applyAlignment="1" applyProtection="1">
      <alignment horizontal="center" vertical="center"/>
      <protection locked="0"/>
    </xf>
    <xf numFmtId="0" fontId="6" fillId="55" borderId="10" xfId="0" applyFont="1" applyFill="1" applyBorder="1" applyAlignment="1" applyProtection="1">
      <alignment horizontal="center" vertical="center"/>
      <protection locked="0"/>
    </xf>
    <xf numFmtId="0" fontId="6" fillId="55" borderId="13" xfId="0" applyFont="1" applyFill="1" applyBorder="1" applyAlignment="1" applyProtection="1">
      <alignment horizontal="center" vertical="center"/>
      <protection locked="0"/>
    </xf>
    <xf numFmtId="0" fontId="4" fillId="55" borderId="11" xfId="0" applyFont="1" applyFill="1" applyBorder="1" applyAlignment="1" applyProtection="1">
      <alignment horizontal="center" vertical="center" wrapText="1"/>
      <protection locked="0"/>
    </xf>
    <xf numFmtId="0" fontId="5" fillId="55" borderId="11" xfId="0" applyFont="1" applyFill="1" applyBorder="1" applyAlignment="1" applyProtection="1">
      <alignment horizontal="center" vertical="center"/>
      <protection locked="0"/>
    </xf>
    <xf numFmtId="0" fontId="6" fillId="55" borderId="11" xfId="0" applyFont="1" applyFill="1" applyBorder="1" applyAlignment="1" applyProtection="1">
      <alignment horizontal="center" vertical="center"/>
      <protection locked="0"/>
    </xf>
    <xf numFmtId="0" fontId="6" fillId="55" borderId="14" xfId="0" applyFont="1" applyFill="1" applyBorder="1" applyAlignment="1" applyProtection="1">
      <alignment horizontal="center" vertical="center"/>
      <protection locked="0"/>
    </xf>
    <xf numFmtId="0" fontId="6" fillId="55" borderId="12" xfId="0" applyFont="1" applyFill="1" applyBorder="1" applyAlignment="1">
      <alignment horizontal="center" vertical="center"/>
    </xf>
    <xf numFmtId="0" fontId="6" fillId="55" borderId="43" xfId="0" applyFont="1" applyFill="1" applyBorder="1" applyAlignment="1">
      <alignment horizontal="center" vertical="center"/>
    </xf>
    <xf numFmtId="0" fontId="9" fillId="55" borderId="10" xfId="0" applyFont="1" applyFill="1" applyBorder="1" applyAlignment="1">
      <alignment horizontal="center" wrapText="1"/>
    </xf>
    <xf numFmtId="0" fontId="6" fillId="55" borderId="10" xfId="0" applyFont="1" applyFill="1" applyBorder="1" applyAlignment="1">
      <alignment horizontal="center" vertical="center" textRotation="90" wrapText="1"/>
    </xf>
    <xf numFmtId="0" fontId="6" fillId="55" borderId="13" xfId="0" applyFont="1" applyFill="1" applyBorder="1" applyAlignment="1">
      <alignment horizontal="center" vertical="center" textRotation="90" wrapText="1"/>
    </xf>
    <xf numFmtId="0" fontId="6" fillId="29" borderId="0" xfId="0" applyFont="1" applyFill="1" applyAlignment="1">
      <alignment horizontal="left" vertical="center"/>
    </xf>
    <xf numFmtId="0" fontId="0" fillId="54" borderId="0" xfId="0" applyFill="1" applyAlignment="1">
      <alignment/>
    </xf>
    <xf numFmtId="0" fontId="0" fillId="27" borderId="0" xfId="0" applyFill="1" applyBorder="1" applyAlignment="1">
      <alignment/>
    </xf>
    <xf numFmtId="0" fontId="0" fillId="27" borderId="45" xfId="0" applyFill="1" applyBorder="1" applyAlignment="1">
      <alignment/>
    </xf>
    <xf numFmtId="0" fontId="0" fillId="27" borderId="46" xfId="0" applyFill="1" applyBorder="1" applyAlignment="1">
      <alignment/>
    </xf>
    <xf numFmtId="0" fontId="0" fillId="27" borderId="47" xfId="0" applyFill="1" applyBorder="1" applyAlignment="1">
      <alignment/>
    </xf>
    <xf numFmtId="0" fontId="0" fillId="27" borderId="48" xfId="0" applyFill="1" applyBorder="1" applyAlignment="1">
      <alignment/>
    </xf>
    <xf numFmtId="0" fontId="43" fillId="27" borderId="0" xfId="0" applyFont="1" applyFill="1" applyAlignment="1">
      <alignment horizontal="right" vertical="center"/>
    </xf>
    <xf numFmtId="0" fontId="3" fillId="56" borderId="0" xfId="0" applyFont="1" applyFill="1" applyAlignment="1">
      <alignment vertical="center"/>
    </xf>
    <xf numFmtId="0" fontId="3" fillId="45" borderId="0" xfId="0" applyFont="1" applyFill="1" applyAlignment="1">
      <alignment vertical="center"/>
    </xf>
    <xf numFmtId="0" fontId="78" fillId="0" borderId="49" xfId="0" applyFont="1" applyBorder="1" applyAlignment="1">
      <alignment vertical="center"/>
    </xf>
    <xf numFmtId="0" fontId="78" fillId="57" borderId="49" xfId="0" applyFont="1" applyFill="1" applyBorder="1" applyAlignment="1">
      <alignment horizontal="center" vertical="center"/>
    </xf>
    <xf numFmtId="0" fontId="79" fillId="58" borderId="0" xfId="0" applyFont="1" applyFill="1" applyAlignment="1">
      <alignment/>
    </xf>
    <xf numFmtId="0" fontId="79" fillId="56" borderId="0" xfId="0" applyFont="1" applyFill="1" applyAlignment="1">
      <alignment/>
    </xf>
    <xf numFmtId="0" fontId="79" fillId="27" borderId="0" xfId="0" applyFont="1" applyFill="1" applyAlignment="1">
      <alignment/>
    </xf>
    <xf numFmtId="0" fontId="79" fillId="23" borderId="0" xfId="0" applyFont="1" applyFill="1" applyAlignment="1">
      <alignment/>
    </xf>
    <xf numFmtId="0" fontId="79" fillId="0" borderId="0" xfId="0" applyFont="1" applyAlignment="1">
      <alignment/>
    </xf>
    <xf numFmtId="0" fontId="80" fillId="59" borderId="0" xfId="0" applyFont="1" applyFill="1" applyAlignment="1">
      <alignment/>
    </xf>
    <xf numFmtId="0" fontId="121" fillId="60" borderId="0" xfId="0" applyFont="1" applyFill="1" applyAlignment="1">
      <alignment horizontal="center"/>
    </xf>
    <xf numFmtId="0" fontId="81" fillId="59" borderId="0" xfId="0" applyFont="1" applyFill="1" applyAlignment="1">
      <alignment/>
    </xf>
    <xf numFmtId="0" fontId="81" fillId="61" borderId="0" xfId="0" applyFont="1" applyFill="1" applyAlignment="1">
      <alignment horizontal="center"/>
    </xf>
    <xf numFmtId="0" fontId="81" fillId="62" borderId="0" xfId="0" applyFont="1" applyFill="1" applyAlignment="1">
      <alignment horizontal="center"/>
    </xf>
    <xf numFmtId="0" fontId="81" fillId="63" borderId="0" xfId="0" applyFont="1" applyFill="1" applyAlignment="1">
      <alignment horizontal="center"/>
    </xf>
    <xf numFmtId="0" fontId="80" fillId="58" borderId="0" xfId="0" applyFont="1" applyFill="1" applyAlignment="1">
      <alignment/>
    </xf>
    <xf numFmtId="0" fontId="80" fillId="56" borderId="0" xfId="0" applyFont="1" applyFill="1" applyAlignment="1">
      <alignment/>
    </xf>
    <xf numFmtId="0" fontId="80" fillId="27" borderId="0" xfId="0" applyFont="1" applyFill="1" applyAlignment="1">
      <alignment/>
    </xf>
    <xf numFmtId="0" fontId="80" fillId="23" borderId="0" xfId="0" applyFont="1" applyFill="1" applyAlignment="1">
      <alignment/>
    </xf>
    <xf numFmtId="0" fontId="80" fillId="0" borderId="0" xfId="0" applyFont="1" applyAlignment="1">
      <alignment/>
    </xf>
    <xf numFmtId="0" fontId="79" fillId="59" borderId="0" xfId="0" applyFont="1" applyFill="1" applyAlignment="1">
      <alignment/>
    </xf>
    <xf numFmtId="0" fontId="82" fillId="0" borderId="10" xfId="0" applyFont="1" applyBorder="1" applyAlignment="1">
      <alignment horizontal="center" vertical="center" textRotation="90"/>
    </xf>
    <xf numFmtId="0" fontId="83" fillId="7" borderId="10" xfId="0" applyFont="1" applyFill="1" applyBorder="1" applyAlignment="1" applyProtection="1">
      <alignment horizontal="center" vertical="center"/>
      <protection locked="0"/>
    </xf>
    <xf numFmtId="0" fontId="83" fillId="58" borderId="0" xfId="0" applyFont="1" applyFill="1" applyAlignment="1">
      <alignment/>
    </xf>
    <xf numFmtId="0" fontId="84" fillId="0" borderId="10" xfId="0" applyFont="1" applyBorder="1" applyAlignment="1">
      <alignment horizontal="center" vertical="center" textRotation="90"/>
    </xf>
    <xf numFmtId="0" fontId="79" fillId="0" borderId="10" xfId="0" applyFont="1" applyBorder="1" applyAlignment="1">
      <alignment horizontal="center" vertical="center"/>
    </xf>
    <xf numFmtId="0" fontId="83" fillId="58" borderId="0" xfId="0" applyFont="1" applyFill="1" applyAlignment="1">
      <alignment horizontal="center" vertical="center"/>
    </xf>
    <xf numFmtId="0" fontId="83" fillId="64" borderId="10" xfId="0" applyFont="1" applyFill="1" applyBorder="1" applyAlignment="1">
      <alignment horizontal="center" vertical="center"/>
    </xf>
    <xf numFmtId="0" fontId="83" fillId="65" borderId="10" xfId="0" applyFont="1" applyFill="1" applyBorder="1" applyAlignment="1" applyProtection="1">
      <alignment horizontal="center" vertical="center"/>
      <protection locked="0"/>
    </xf>
    <xf numFmtId="0" fontId="122" fillId="59" borderId="0" xfId="0" applyFont="1" applyFill="1" applyAlignment="1">
      <alignment/>
    </xf>
    <xf numFmtId="0" fontId="123" fillId="59" borderId="0" xfId="0" applyFont="1" applyFill="1" applyAlignment="1">
      <alignment/>
    </xf>
    <xf numFmtId="0" fontId="124" fillId="58" borderId="0" xfId="0" applyFont="1" applyFill="1" applyAlignment="1">
      <alignment horizontal="center" vertical="center"/>
    </xf>
    <xf numFmtId="0" fontId="125" fillId="58" borderId="0" xfId="0" applyFont="1" applyFill="1" applyAlignment="1">
      <alignment vertical="center"/>
    </xf>
    <xf numFmtId="0" fontId="125" fillId="58" borderId="0" xfId="0" applyFont="1" applyFill="1" applyAlignment="1">
      <alignment/>
    </xf>
    <xf numFmtId="0" fontId="79" fillId="59" borderId="0" xfId="0" applyFont="1" applyFill="1" applyAlignment="1" applyProtection="1">
      <alignment/>
      <protection locked="0"/>
    </xf>
    <xf numFmtId="0" fontId="83" fillId="59" borderId="0" xfId="0" applyFont="1" applyFill="1" applyAlignment="1" applyProtection="1">
      <alignment/>
      <protection locked="0"/>
    </xf>
    <xf numFmtId="0" fontId="83" fillId="58" borderId="0" xfId="0" applyFont="1" applyFill="1" applyAlignment="1" applyProtection="1">
      <alignment/>
      <protection locked="0"/>
    </xf>
    <xf numFmtId="0" fontId="84" fillId="58" borderId="0" xfId="0" applyFont="1" applyFill="1" applyAlignment="1" applyProtection="1">
      <alignment horizontal="right" vertical="center"/>
      <protection locked="0"/>
    </xf>
    <xf numFmtId="0" fontId="80" fillId="58" borderId="0" xfId="0" applyFont="1" applyFill="1" applyAlignment="1" applyProtection="1">
      <alignment/>
      <protection/>
    </xf>
    <xf numFmtId="0" fontId="81" fillId="66" borderId="0" xfId="0" applyFont="1" applyFill="1" applyAlignment="1">
      <alignment horizontal="center"/>
    </xf>
    <xf numFmtId="0" fontId="81" fillId="67" borderId="0" xfId="0" applyFont="1" applyFill="1" applyAlignment="1">
      <alignment horizontal="center"/>
    </xf>
    <xf numFmtId="0" fontId="81" fillId="55" borderId="0" xfId="0" applyFont="1" applyFill="1" applyAlignment="1">
      <alignment horizontal="center"/>
    </xf>
    <xf numFmtId="0" fontId="80" fillId="56" borderId="0" xfId="0" applyFont="1" applyFill="1" applyAlignment="1" applyProtection="1">
      <alignment/>
      <protection/>
    </xf>
    <xf numFmtId="0" fontId="80" fillId="27" borderId="0" xfId="0" applyFont="1" applyFill="1" applyAlignment="1" applyProtection="1">
      <alignment/>
      <protection/>
    </xf>
    <xf numFmtId="0" fontId="80" fillId="23" borderId="0" xfId="0" applyFont="1" applyFill="1" applyAlignment="1" applyProtection="1">
      <alignment/>
      <protection/>
    </xf>
    <xf numFmtId="0" fontId="80" fillId="0" borderId="0" xfId="0" applyFont="1" applyAlignment="1" applyProtection="1">
      <alignment/>
      <protection/>
    </xf>
    <xf numFmtId="0" fontId="79" fillId="59" borderId="0" xfId="0" applyFont="1" applyFill="1" applyAlignment="1" applyProtection="1">
      <alignment/>
      <protection/>
    </xf>
    <xf numFmtId="0" fontId="83" fillId="58" borderId="0" xfId="0" applyFont="1" applyFill="1" applyAlignment="1" applyProtection="1">
      <alignment/>
      <protection/>
    </xf>
    <xf numFmtId="0" fontId="84" fillId="64" borderId="10" xfId="0" applyFont="1" applyFill="1" applyBorder="1" applyAlignment="1">
      <alignment horizontal="center" vertical="center" textRotation="90"/>
    </xf>
    <xf numFmtId="0" fontId="79" fillId="58" borderId="0" xfId="0" applyFont="1" applyFill="1" applyAlignment="1" applyProtection="1">
      <alignment/>
      <protection/>
    </xf>
    <xf numFmtId="0" fontId="79" fillId="56" borderId="0" xfId="0" applyFont="1" applyFill="1" applyAlignment="1" applyProtection="1">
      <alignment/>
      <protection/>
    </xf>
    <xf numFmtId="0" fontId="79" fillId="27" borderId="0" xfId="0" applyFont="1" applyFill="1" applyAlignment="1" applyProtection="1">
      <alignment/>
      <protection/>
    </xf>
    <xf numFmtId="0" fontId="79" fillId="23" borderId="0" xfId="0" applyFont="1" applyFill="1" applyAlignment="1" applyProtection="1">
      <alignment/>
      <protection/>
    </xf>
    <xf numFmtId="0" fontId="79" fillId="0" borderId="0" xfId="0" applyFont="1" applyAlignment="1" applyProtection="1">
      <alignment/>
      <protection/>
    </xf>
    <xf numFmtId="0" fontId="79" fillId="0" borderId="10" xfId="0" applyFont="1" applyBorder="1" applyAlignment="1" applyProtection="1">
      <alignment horizontal="center" vertical="center"/>
      <protection/>
    </xf>
    <xf numFmtId="0" fontId="83" fillId="58" borderId="0" xfId="0" applyFont="1" applyFill="1" applyAlignment="1" applyProtection="1">
      <alignment horizontal="center" vertical="center"/>
      <protection/>
    </xf>
    <xf numFmtId="0" fontId="83" fillId="64" borderId="10" xfId="0" applyFont="1" applyFill="1" applyBorder="1" applyAlignment="1" applyProtection="1">
      <alignment horizontal="center" vertical="center"/>
      <protection/>
    </xf>
    <xf numFmtId="0" fontId="126" fillId="58" borderId="0" xfId="0" applyFont="1" applyFill="1" applyAlignment="1">
      <alignment horizontal="center" vertical="center"/>
    </xf>
    <xf numFmtId="0" fontId="123" fillId="58" borderId="0" xfId="0" applyFont="1" applyFill="1" applyAlignment="1">
      <alignment/>
    </xf>
    <xf numFmtId="0" fontId="123" fillId="59" borderId="0" xfId="0" applyFont="1" applyFill="1" applyAlignment="1" applyProtection="1">
      <alignment/>
      <protection locked="0"/>
    </xf>
    <xf numFmtId="0" fontId="127" fillId="59" borderId="0" xfId="0" applyFont="1" applyFill="1" applyAlignment="1" applyProtection="1">
      <alignment/>
      <protection locked="0"/>
    </xf>
    <xf numFmtId="0" fontId="126" fillId="58" borderId="50" xfId="0" applyFont="1" applyFill="1" applyBorder="1" applyAlignment="1">
      <alignment horizontal="left" vertical="center"/>
    </xf>
    <xf numFmtId="0" fontId="123" fillId="27" borderId="0" xfId="0" applyFont="1" applyFill="1" applyAlignment="1">
      <alignment/>
    </xf>
    <xf numFmtId="0" fontId="123" fillId="56" borderId="0" xfId="0" applyFont="1" applyFill="1" applyAlignment="1">
      <alignment/>
    </xf>
    <xf numFmtId="0" fontId="125" fillId="27" borderId="0" xfId="0" applyFont="1" applyFill="1" applyAlignment="1">
      <alignment horizontal="right"/>
    </xf>
    <xf numFmtId="0" fontId="123" fillId="45" borderId="0" xfId="0" applyFont="1" applyFill="1" applyAlignment="1">
      <alignment/>
    </xf>
    <xf numFmtId="0" fontId="128" fillId="45" borderId="0" xfId="46" applyFont="1" applyFill="1" applyAlignment="1" applyProtection="1">
      <alignment/>
      <protection/>
    </xf>
    <xf numFmtId="0" fontId="85" fillId="56" borderId="0" xfId="0" applyFont="1" applyFill="1" applyAlignment="1">
      <alignment/>
    </xf>
    <xf numFmtId="0" fontId="79" fillId="68" borderId="0" xfId="0" applyFont="1" applyFill="1" applyAlignment="1">
      <alignment/>
    </xf>
    <xf numFmtId="0" fontId="82" fillId="33" borderId="0" xfId="0" applyFont="1" applyFill="1" applyAlignment="1">
      <alignment/>
    </xf>
    <xf numFmtId="0" fontId="82" fillId="33" borderId="0" xfId="0" applyFont="1" applyFill="1" applyBorder="1" applyAlignment="1">
      <alignment/>
    </xf>
    <xf numFmtId="0" fontId="88" fillId="33" borderId="0" xfId="0" applyFont="1" applyFill="1" applyBorder="1" applyAlignment="1" applyProtection="1">
      <alignment horizontal="left" textRotation="90"/>
      <protection/>
    </xf>
    <xf numFmtId="0" fontId="82" fillId="33" borderId="0" xfId="0" applyFont="1" applyFill="1" applyBorder="1" applyAlignment="1" applyProtection="1">
      <alignment/>
      <protection/>
    </xf>
    <xf numFmtId="0" fontId="88" fillId="33" borderId="0" xfId="0" applyFont="1" applyFill="1" applyBorder="1" applyAlignment="1" applyProtection="1">
      <alignment horizontal="center"/>
      <protection/>
    </xf>
    <xf numFmtId="0" fontId="79" fillId="33" borderId="0" xfId="0" applyFont="1" applyFill="1" applyBorder="1" applyAlignment="1" applyProtection="1">
      <alignment horizontal="center"/>
      <protection/>
    </xf>
    <xf numFmtId="0" fontId="82" fillId="33" borderId="0" xfId="0" applyFont="1" applyFill="1" applyBorder="1" applyAlignment="1" applyProtection="1">
      <alignment horizontal="left" vertical="center"/>
      <protection locked="0"/>
    </xf>
    <xf numFmtId="0" fontId="82" fillId="33" borderId="0" xfId="0" applyFont="1" applyFill="1" applyBorder="1" applyAlignment="1" applyProtection="1">
      <alignment vertical="center"/>
      <protection/>
    </xf>
    <xf numFmtId="0" fontId="79" fillId="33" borderId="0" xfId="0" applyFont="1" applyFill="1" applyBorder="1" applyAlignment="1" applyProtection="1">
      <alignment horizontal="center" vertical="center"/>
      <protection/>
    </xf>
    <xf numFmtId="0" fontId="82" fillId="33" borderId="0" xfId="0" applyFont="1" applyFill="1" applyAlignment="1">
      <alignment vertical="center"/>
    </xf>
    <xf numFmtId="0" fontId="82" fillId="33" borderId="0" xfId="0" applyFont="1" applyFill="1" applyBorder="1" applyAlignment="1" applyProtection="1">
      <alignment horizontal="center" vertical="center"/>
      <protection/>
    </xf>
    <xf numFmtId="0" fontId="36" fillId="33" borderId="0" xfId="0" applyFont="1" applyFill="1" applyBorder="1" applyAlignment="1" applyProtection="1">
      <alignment horizontal="right" vertical="center"/>
      <protection/>
    </xf>
    <xf numFmtId="0" fontId="82" fillId="33" borderId="0" xfId="0" applyFont="1" applyFill="1" applyBorder="1" applyAlignment="1" applyProtection="1">
      <alignment horizontal="left" vertical="center"/>
      <protection/>
    </xf>
    <xf numFmtId="0" fontId="78" fillId="33" borderId="0" xfId="0" applyFont="1" applyFill="1" applyBorder="1" applyAlignment="1">
      <alignment horizontal="center" vertical="center"/>
    </xf>
    <xf numFmtId="0" fontId="82" fillId="33" borderId="0" xfId="0" applyFont="1" applyFill="1" applyBorder="1" applyAlignment="1">
      <alignment vertical="center"/>
    </xf>
    <xf numFmtId="0" fontId="84" fillId="33" borderId="0" xfId="0" applyFont="1" applyFill="1" applyBorder="1" applyAlignment="1" applyProtection="1">
      <alignment vertical="center"/>
      <protection/>
    </xf>
    <xf numFmtId="0" fontId="82" fillId="33" borderId="0" xfId="0" applyFont="1" applyFill="1" applyBorder="1" applyAlignment="1">
      <alignment horizontal="center" vertical="center"/>
    </xf>
    <xf numFmtId="0" fontId="84" fillId="33" borderId="0" xfId="0" applyFont="1" applyFill="1" applyBorder="1" applyAlignment="1" applyProtection="1" quotePrefix="1">
      <alignment horizontal="left" vertical="center"/>
      <protection/>
    </xf>
    <xf numFmtId="0" fontId="79" fillId="33" borderId="0" xfId="0" applyFont="1" applyFill="1" applyBorder="1" applyAlignment="1">
      <alignment horizontal="center" vertical="center"/>
    </xf>
    <xf numFmtId="0" fontId="84" fillId="33" borderId="0" xfId="0" applyFont="1" applyFill="1" applyBorder="1" applyAlignment="1" applyProtection="1">
      <alignment horizontal="left" vertical="center"/>
      <protection/>
    </xf>
    <xf numFmtId="0" fontId="82" fillId="33" borderId="0" xfId="0" applyFont="1" applyFill="1" applyBorder="1" applyAlignment="1">
      <alignment horizontal="left" vertical="center"/>
    </xf>
    <xf numFmtId="0" fontId="82" fillId="33" borderId="0" xfId="0" applyFont="1" applyFill="1" applyAlignment="1">
      <alignment horizontal="left"/>
    </xf>
    <xf numFmtId="0" fontId="82" fillId="33" borderId="0" xfId="0" applyFont="1" applyFill="1" applyAlignment="1">
      <alignment horizontal="center"/>
    </xf>
    <xf numFmtId="0" fontId="79" fillId="33" borderId="0" xfId="0" applyFont="1" applyFill="1" applyAlignment="1">
      <alignment/>
    </xf>
    <xf numFmtId="0" fontId="82" fillId="33" borderId="0" xfId="0" applyFont="1" applyFill="1" applyBorder="1" applyAlignment="1">
      <alignment horizontal="left"/>
    </xf>
    <xf numFmtId="0" fontId="79" fillId="33" borderId="0" xfId="0" applyFont="1" applyFill="1" applyAlignment="1">
      <alignment horizontal="center"/>
    </xf>
    <xf numFmtId="0" fontId="82" fillId="0" borderId="0" xfId="0" applyFont="1" applyAlignment="1">
      <alignment/>
    </xf>
    <xf numFmtId="0" fontId="129" fillId="59" borderId="49" xfId="0" applyFont="1" applyFill="1" applyBorder="1" applyAlignment="1">
      <alignment horizontal="center"/>
    </xf>
    <xf numFmtId="0" fontId="129" fillId="59" borderId="49" xfId="0" applyFont="1" applyFill="1" applyBorder="1" applyAlignment="1">
      <alignment horizontal="center" vertical="center"/>
    </xf>
    <xf numFmtId="0" fontId="84" fillId="69" borderId="49" xfId="0" applyFont="1" applyFill="1" applyBorder="1" applyAlignment="1" applyProtection="1">
      <alignment horizontal="left" vertical="center"/>
      <protection/>
    </xf>
    <xf numFmtId="0" fontId="83" fillId="70" borderId="49" xfId="0" applyFont="1" applyFill="1" applyBorder="1" applyAlignment="1" applyProtection="1">
      <alignment horizontal="center" vertical="center"/>
      <protection locked="0"/>
    </xf>
    <xf numFmtId="0" fontId="89" fillId="69" borderId="49" xfId="0" applyFont="1" applyFill="1" applyBorder="1" applyAlignment="1" applyProtection="1">
      <alignment horizontal="left" vertical="center"/>
      <protection/>
    </xf>
    <xf numFmtId="0" fontId="130" fillId="59" borderId="49" xfId="0" applyFont="1" applyFill="1" applyBorder="1" applyAlignment="1" applyProtection="1" quotePrefix="1">
      <alignment horizontal="center" vertical="center"/>
      <protection/>
    </xf>
    <xf numFmtId="0" fontId="130" fillId="59" borderId="49" xfId="0" applyFont="1" applyFill="1" applyBorder="1" applyAlignment="1" applyProtection="1">
      <alignment horizontal="center" vertical="center"/>
      <protection/>
    </xf>
    <xf numFmtId="0" fontId="83" fillId="33" borderId="51" xfId="0" applyFont="1" applyFill="1" applyBorder="1" applyAlignment="1">
      <alignment horizontal="center"/>
    </xf>
    <xf numFmtId="0" fontId="83" fillId="33" borderId="52" xfId="0" applyFont="1" applyFill="1" applyBorder="1" applyAlignment="1">
      <alignment horizontal="center"/>
    </xf>
    <xf numFmtId="0" fontId="82" fillId="33" borderId="52" xfId="0" applyFont="1" applyFill="1" applyBorder="1" applyAlignment="1">
      <alignment/>
    </xf>
    <xf numFmtId="0" fontId="82" fillId="33" borderId="52" xfId="0" applyFont="1" applyFill="1" applyBorder="1" applyAlignment="1">
      <alignment horizontal="center"/>
    </xf>
    <xf numFmtId="0" fontId="86" fillId="33" borderId="52" xfId="0" applyFont="1" applyFill="1" applyBorder="1" applyAlignment="1">
      <alignment horizontal="left"/>
    </xf>
    <xf numFmtId="0" fontId="87" fillId="33" borderId="52" xfId="0" applyFont="1" applyFill="1" applyBorder="1" applyAlignment="1">
      <alignment horizontal="center"/>
    </xf>
    <xf numFmtId="0" fontId="79" fillId="33" borderId="52" xfId="0" applyFont="1" applyFill="1" applyBorder="1" applyAlignment="1">
      <alignment horizontal="center"/>
    </xf>
    <xf numFmtId="0" fontId="79" fillId="33" borderId="53" xfId="0" applyFont="1" applyFill="1" applyBorder="1" applyAlignment="1">
      <alignment/>
    </xf>
    <xf numFmtId="0" fontId="88" fillId="33" borderId="54" xfId="0" applyFont="1" applyFill="1" applyBorder="1" applyAlignment="1" applyProtection="1">
      <alignment horizontal="left" textRotation="90"/>
      <protection/>
    </xf>
    <xf numFmtId="0" fontId="79" fillId="33" borderId="55" xfId="0" applyFont="1" applyFill="1" applyBorder="1" applyAlignment="1">
      <alignment/>
    </xf>
    <xf numFmtId="0" fontId="82" fillId="33" borderId="54" xfId="0" applyFont="1" applyFill="1" applyBorder="1" applyAlignment="1">
      <alignment vertical="center"/>
    </xf>
    <xf numFmtId="0" fontId="79" fillId="33" borderId="55" xfId="0" applyFont="1" applyFill="1" applyBorder="1" applyAlignment="1">
      <alignment vertical="center"/>
    </xf>
    <xf numFmtId="0" fontId="82" fillId="33" borderId="54" xfId="0" applyFont="1" applyFill="1" applyBorder="1" applyAlignment="1" applyProtection="1">
      <alignment horizontal="center" vertical="center"/>
      <protection/>
    </xf>
    <xf numFmtId="0" fontId="79" fillId="33" borderId="55" xfId="0" applyFont="1" applyFill="1" applyBorder="1" applyAlignment="1" applyProtection="1">
      <alignment horizontal="center" vertical="center"/>
      <protection/>
    </xf>
    <xf numFmtId="0" fontId="82" fillId="33" borderId="56" xfId="0" applyFont="1" applyFill="1" applyBorder="1" applyAlignment="1" applyProtection="1">
      <alignment horizontal="center" vertical="center"/>
      <protection/>
    </xf>
    <xf numFmtId="0" fontId="82" fillId="33" borderId="57" xfId="0" applyFont="1" applyFill="1" applyBorder="1" applyAlignment="1" applyProtection="1">
      <alignment horizontal="left" vertical="center"/>
      <protection/>
    </xf>
    <xf numFmtId="0" fontId="82" fillId="33" borderId="57" xfId="0" applyFont="1" applyFill="1" applyBorder="1" applyAlignment="1" applyProtection="1">
      <alignment horizontal="center" vertical="center"/>
      <protection/>
    </xf>
    <xf numFmtId="0" fontId="82" fillId="33" borderId="57" xfId="0" applyFont="1" applyFill="1" applyBorder="1" applyAlignment="1" applyProtection="1">
      <alignment vertical="center"/>
      <protection/>
    </xf>
    <xf numFmtId="0" fontId="82" fillId="33" borderId="57" xfId="0" applyFont="1" applyFill="1" applyBorder="1" applyAlignment="1">
      <alignment vertical="center"/>
    </xf>
    <xf numFmtId="0" fontId="79" fillId="33" borderId="57" xfId="0" applyFont="1" applyFill="1" applyBorder="1" applyAlignment="1">
      <alignment horizontal="center" vertical="center"/>
    </xf>
    <xf numFmtId="0" fontId="79" fillId="33" borderId="58" xfId="0" applyFont="1" applyFill="1" applyBorder="1" applyAlignment="1">
      <alignment vertical="center"/>
    </xf>
    <xf numFmtId="0" fontId="82" fillId="33" borderId="54" xfId="0" applyFont="1" applyFill="1" applyBorder="1" applyAlignment="1" applyProtection="1">
      <alignment horizontal="left" vertical="center"/>
      <protection/>
    </xf>
    <xf numFmtId="0" fontId="82" fillId="33" borderId="54" xfId="0" applyFont="1" applyFill="1" applyBorder="1" applyAlignment="1">
      <alignment horizontal="left" vertical="center"/>
    </xf>
    <xf numFmtId="0" fontId="36" fillId="33" borderId="54" xfId="0" applyFont="1" applyFill="1" applyBorder="1" applyAlignment="1" applyProtection="1">
      <alignment horizontal="right" vertical="center"/>
      <protection/>
    </xf>
    <xf numFmtId="0" fontId="82" fillId="33" borderId="56" xfId="0" applyFont="1" applyFill="1" applyBorder="1" applyAlignment="1">
      <alignment horizontal="left" vertical="center"/>
    </xf>
    <xf numFmtId="0" fontId="82" fillId="33" borderId="57" xfId="0" applyFont="1" applyFill="1" applyBorder="1" applyAlignment="1">
      <alignment horizontal="left" vertical="center"/>
    </xf>
    <xf numFmtId="0" fontId="82" fillId="33" borderId="57" xfId="0" applyFont="1" applyFill="1" applyBorder="1" applyAlignment="1">
      <alignment horizontal="center" vertical="center"/>
    </xf>
    <xf numFmtId="0" fontId="36" fillId="33" borderId="57" xfId="0" applyFont="1" applyFill="1" applyBorder="1" applyAlignment="1" applyProtection="1">
      <alignment horizontal="right" vertical="center"/>
      <protection/>
    </xf>
    <xf numFmtId="0" fontId="82" fillId="33" borderId="54" xfId="0" applyFont="1" applyFill="1" applyBorder="1" applyAlignment="1" applyProtection="1">
      <alignment vertical="center"/>
      <protection/>
    </xf>
    <xf numFmtId="0" fontId="82" fillId="33" borderId="56" xfId="0" applyFont="1" applyFill="1" applyBorder="1" applyAlignment="1">
      <alignment vertical="center"/>
    </xf>
    <xf numFmtId="0" fontId="82" fillId="33" borderId="54" xfId="0" applyFont="1" applyFill="1" applyBorder="1" applyAlignment="1" applyProtection="1">
      <alignment horizontal="left" vertical="center"/>
      <protection locked="0"/>
    </xf>
    <xf numFmtId="0" fontId="82" fillId="33" borderId="56" xfId="0" applyFont="1" applyFill="1" applyBorder="1" applyAlignment="1" applyProtection="1">
      <alignment horizontal="left" vertical="center"/>
      <protection/>
    </xf>
    <xf numFmtId="0" fontId="82" fillId="33" borderId="59" xfId="0" applyFont="1" applyFill="1" applyBorder="1" applyAlignment="1" applyProtection="1">
      <alignment horizontal="left" vertical="center"/>
      <protection/>
    </xf>
    <xf numFmtId="0" fontId="82" fillId="33" borderId="59" xfId="0" applyFont="1" applyFill="1" applyBorder="1" applyAlignment="1">
      <alignment vertical="center"/>
    </xf>
    <xf numFmtId="0" fontId="82" fillId="33" borderId="60" xfId="0" applyFont="1" applyFill="1" applyBorder="1" applyAlignment="1" applyProtection="1">
      <alignment horizontal="left" vertical="center"/>
      <protection/>
    </xf>
    <xf numFmtId="0" fontId="131" fillId="57" borderId="49" xfId="0" applyFont="1" applyFill="1" applyBorder="1" applyAlignment="1" applyProtection="1">
      <alignment horizontal="center" vertical="center"/>
      <protection/>
    </xf>
    <xf numFmtId="0" fontId="132" fillId="71" borderId="49" xfId="0" applyFont="1" applyFill="1" applyBorder="1" applyAlignment="1" applyProtection="1">
      <alignment horizontal="left" vertical="center"/>
      <protection/>
    </xf>
    <xf numFmtId="0" fontId="84" fillId="33" borderId="0" xfId="0" applyFont="1" applyFill="1" applyBorder="1" applyAlignment="1" applyProtection="1">
      <alignment horizontal="center" textRotation="90"/>
      <protection/>
    </xf>
    <xf numFmtId="0" fontId="78" fillId="0" borderId="49" xfId="0" applyFont="1" applyFill="1" applyBorder="1" applyAlignment="1">
      <alignment vertical="center"/>
    </xf>
    <xf numFmtId="0" fontId="82" fillId="0" borderId="0" xfId="0" applyFont="1" applyFill="1" applyBorder="1" applyAlignment="1">
      <alignment horizontal="left" vertical="center"/>
    </xf>
    <xf numFmtId="0" fontId="89" fillId="72" borderId="49" xfId="0" applyFont="1" applyFill="1" applyBorder="1" applyAlignment="1" applyProtection="1">
      <alignment horizontal="center" vertical="center"/>
      <protection locked="0"/>
    </xf>
    <xf numFmtId="0" fontId="83" fillId="72" borderId="49" xfId="0" applyFont="1" applyFill="1" applyBorder="1" applyAlignment="1" applyProtection="1">
      <alignment horizontal="center" vertical="center"/>
      <protection locked="0"/>
    </xf>
    <xf numFmtId="0" fontId="89" fillId="72" borderId="61" xfId="0" applyFont="1" applyFill="1" applyBorder="1" applyAlignment="1" applyProtection="1">
      <alignment horizontal="center" vertical="center"/>
      <protection locked="0"/>
    </xf>
    <xf numFmtId="0" fontId="126" fillId="58" borderId="62" xfId="0" applyFont="1" applyFill="1" applyBorder="1" applyAlignment="1">
      <alignment horizontal="left" vertical="center"/>
    </xf>
    <xf numFmtId="0" fontId="126" fillId="58" borderId="15" xfId="0" applyFont="1" applyFill="1" applyBorder="1" applyAlignment="1">
      <alignment horizontal="left" vertical="center"/>
    </xf>
    <xf numFmtId="0" fontId="84" fillId="58" borderId="0" xfId="0" applyFont="1" applyFill="1" applyAlignment="1" applyProtection="1">
      <alignment horizontal="center" vertical="center"/>
      <protection locked="0"/>
    </xf>
    <xf numFmtId="0" fontId="133" fillId="58" borderId="0" xfId="0" applyFont="1" applyFill="1" applyAlignment="1" applyProtection="1">
      <alignment horizontal="center" vertical="center"/>
      <protection locked="0"/>
    </xf>
    <xf numFmtId="0" fontId="134" fillId="23" borderId="19" xfId="0" applyFont="1" applyFill="1" applyBorder="1" applyAlignment="1" applyProtection="1">
      <alignment horizontal="center" vertical="center"/>
      <protection locked="0"/>
    </xf>
    <xf numFmtId="0" fontId="135" fillId="23" borderId="0" xfId="0" applyFont="1" applyFill="1" applyAlignment="1" applyProtection="1">
      <alignment horizontal="left" vertical="center" wrapText="1"/>
      <protection locked="0"/>
    </xf>
    <xf numFmtId="0" fontId="69" fillId="0" borderId="0" xfId="0" applyFont="1" applyBorder="1" applyAlignment="1" applyProtection="1">
      <alignment horizontal="right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2" fillId="33" borderId="62" xfId="0" applyFont="1" applyFill="1" applyBorder="1" applyAlignment="1">
      <alignment horizontal="left" vertical="center" wrapText="1" shrinkToFit="1"/>
    </xf>
    <xf numFmtId="0" fontId="72" fillId="33" borderId="16" xfId="0" applyFont="1" applyFill="1" applyBorder="1" applyAlignment="1">
      <alignment horizontal="left" vertical="center" wrapText="1" shrinkToFit="1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37" fillId="21" borderId="0" xfId="0" applyFont="1" applyFill="1" applyBorder="1" applyAlignment="1" applyProtection="1">
      <alignment horizontal="center" wrapText="1"/>
      <protection locked="0"/>
    </xf>
    <xf numFmtId="0" fontId="70" fillId="33" borderId="0" xfId="0" applyFont="1" applyFill="1" applyAlignment="1" applyProtection="1">
      <alignment horizontal="center" vertical="center"/>
      <protection locked="0"/>
    </xf>
    <xf numFmtId="0" fontId="69" fillId="33" borderId="0" xfId="0" applyFont="1" applyFill="1" applyAlignment="1" applyProtection="1">
      <alignment horizontal="center" vertical="top" wrapText="1"/>
      <protection locked="0"/>
    </xf>
    <xf numFmtId="0" fontId="75" fillId="33" borderId="0" xfId="0" applyFont="1" applyFill="1" applyBorder="1" applyAlignment="1" applyProtection="1">
      <alignment horizontal="center" vertical="center" wrapText="1"/>
      <protection locked="0"/>
    </xf>
    <xf numFmtId="0" fontId="37" fillId="21" borderId="25" xfId="0" applyFont="1" applyFill="1" applyBorder="1" applyAlignment="1" applyProtection="1">
      <alignment horizontal="center" wrapText="1"/>
      <protection locked="0"/>
    </xf>
    <xf numFmtId="0" fontId="69" fillId="54" borderId="23" xfId="0" applyFont="1" applyFill="1" applyBorder="1" applyAlignment="1" applyProtection="1">
      <alignment horizontal="center" vertical="center" wrapText="1"/>
      <protection locked="0"/>
    </xf>
    <xf numFmtId="0" fontId="69" fillId="54" borderId="21" xfId="0" applyFont="1" applyFill="1" applyBorder="1" applyAlignment="1" applyProtection="1">
      <alignment horizontal="center" vertical="center" wrapText="1"/>
      <protection locked="0"/>
    </xf>
    <xf numFmtId="0" fontId="69" fillId="54" borderId="63" xfId="0" applyFont="1" applyFill="1" applyBorder="1" applyAlignment="1" applyProtection="1">
      <alignment horizontal="center" vertical="center" wrapText="1"/>
      <protection locked="0"/>
    </xf>
    <xf numFmtId="0" fontId="69" fillId="54" borderId="20" xfId="0" applyFont="1" applyFill="1" applyBorder="1" applyAlignment="1" applyProtection="1">
      <alignment horizontal="center" vertical="center" wrapText="1"/>
      <protection locked="0"/>
    </xf>
    <xf numFmtId="0" fontId="54" fillId="73" borderId="64" xfId="0" applyFont="1" applyFill="1" applyBorder="1" applyAlignment="1" applyProtection="1">
      <alignment horizontal="center" vertical="center"/>
      <protection/>
    </xf>
    <xf numFmtId="0" fontId="54" fillId="73" borderId="65" xfId="0" applyFont="1" applyFill="1" applyBorder="1" applyAlignment="1" applyProtection="1">
      <alignment horizontal="center" vertical="center"/>
      <protection/>
    </xf>
    <xf numFmtId="0" fontId="44" fillId="36" borderId="18" xfId="0" applyFont="1" applyFill="1" applyBorder="1" applyAlignment="1">
      <alignment horizontal="center" vertical="center" wrapText="1"/>
    </xf>
    <xf numFmtId="0" fontId="44" fillId="36" borderId="19" xfId="0" applyFont="1" applyFill="1" applyBorder="1" applyAlignment="1">
      <alignment horizontal="center" vertical="center" wrapText="1"/>
    </xf>
    <xf numFmtId="0" fontId="61" fillId="38" borderId="0" xfId="0" applyFont="1" applyFill="1" applyBorder="1" applyAlignment="1">
      <alignment horizontal="center" vertical="center" wrapText="1"/>
    </xf>
    <xf numFmtId="0" fontId="44" fillId="38" borderId="18" xfId="0" applyFont="1" applyFill="1" applyBorder="1" applyAlignment="1">
      <alignment horizontal="center" vertical="center" wrapText="1"/>
    </xf>
    <xf numFmtId="0" fontId="44" fillId="38" borderId="19" xfId="0" applyFont="1" applyFill="1" applyBorder="1" applyAlignment="1">
      <alignment horizontal="center" vertical="center" wrapText="1"/>
    </xf>
    <xf numFmtId="0" fontId="62" fillId="38" borderId="0" xfId="0" applyFont="1" applyFill="1" applyBorder="1" applyAlignment="1">
      <alignment horizontal="center" vertical="center" wrapText="1"/>
    </xf>
    <xf numFmtId="0" fontId="44" fillId="36" borderId="0" xfId="0" applyFont="1" applyFill="1" applyBorder="1" applyAlignment="1" applyProtection="1">
      <alignment horizontal="center" vertical="center" wrapText="1"/>
      <protection/>
    </xf>
    <xf numFmtId="0" fontId="44" fillId="36" borderId="17" xfId="0" applyFont="1" applyFill="1" applyBorder="1" applyAlignment="1" applyProtection="1">
      <alignment horizontal="center" vertical="center" wrapText="1"/>
      <protection/>
    </xf>
    <xf numFmtId="0" fontId="50" fillId="33" borderId="0" xfId="0" applyFont="1" applyFill="1" applyBorder="1" applyAlignment="1">
      <alignment horizontal="center" vertical="center"/>
    </xf>
    <xf numFmtId="0" fontId="50" fillId="42" borderId="0" xfId="0" applyFont="1" applyFill="1" applyBorder="1" applyAlignment="1" applyProtection="1">
      <alignment horizontal="center" vertical="center"/>
      <protection locked="0"/>
    </xf>
    <xf numFmtId="0" fontId="53" fillId="43" borderId="50" xfId="0" applyFont="1" applyFill="1" applyBorder="1" applyAlignment="1">
      <alignment horizontal="center"/>
    </xf>
    <xf numFmtId="0" fontId="53" fillId="43" borderId="33" xfId="0" applyFont="1" applyFill="1" applyBorder="1" applyAlignment="1">
      <alignment horizontal="center"/>
    </xf>
    <xf numFmtId="0" fontId="7" fillId="74" borderId="0" xfId="0" applyFont="1" applyFill="1" applyBorder="1" applyAlignment="1" applyProtection="1">
      <alignment horizontal="center" vertical="center"/>
      <protection/>
    </xf>
    <xf numFmtId="0" fontId="136" fillId="75" borderId="47" xfId="0" applyFont="1" applyFill="1" applyBorder="1" applyAlignment="1">
      <alignment horizontal="center" wrapText="1"/>
    </xf>
    <xf numFmtId="0" fontId="136" fillId="75" borderId="48" xfId="0" applyFont="1" applyFill="1" applyBorder="1" applyAlignment="1">
      <alignment horizontal="center" wrapText="1"/>
    </xf>
    <xf numFmtId="0" fontId="136" fillId="75" borderId="66" xfId="0" applyFont="1" applyFill="1" applyBorder="1" applyAlignment="1">
      <alignment horizontal="center" wrapText="1"/>
    </xf>
    <xf numFmtId="0" fontId="136" fillId="75" borderId="67" xfId="0" applyFont="1" applyFill="1" applyBorder="1" applyAlignment="1">
      <alignment horizontal="center" wrapText="1"/>
    </xf>
    <xf numFmtId="0" fontId="3" fillId="45" borderId="0" xfId="0" applyFont="1" applyFill="1" applyAlignment="1">
      <alignment horizontal="center" vertical="center"/>
    </xf>
    <xf numFmtId="0" fontId="7" fillId="32" borderId="0" xfId="0" applyFont="1" applyFill="1" applyBorder="1" applyAlignment="1" applyProtection="1">
      <alignment horizontal="center" vertical="center"/>
      <protection locked="0"/>
    </xf>
    <xf numFmtId="0" fontId="11" fillId="32" borderId="64" xfId="0" applyFont="1" applyFill="1" applyBorder="1" applyAlignment="1" applyProtection="1">
      <alignment horizontal="center" vertical="center"/>
      <protection/>
    </xf>
    <xf numFmtId="0" fontId="11" fillId="32" borderId="65" xfId="0" applyFont="1" applyFill="1" applyBorder="1" applyAlignment="1" applyProtection="1">
      <alignment horizontal="center" vertical="center"/>
      <protection/>
    </xf>
    <xf numFmtId="0" fontId="11" fillId="32" borderId="68" xfId="0" applyFont="1" applyFill="1" applyBorder="1" applyAlignment="1" applyProtection="1">
      <alignment horizontal="center" vertical="center"/>
      <protection/>
    </xf>
    <xf numFmtId="0" fontId="13" fillId="24" borderId="0" xfId="0" applyFont="1" applyFill="1" applyAlignment="1">
      <alignment horizontal="center" vertical="center"/>
    </xf>
    <xf numFmtId="0" fontId="137" fillId="0" borderId="0" xfId="0" applyFont="1" applyFill="1" applyBorder="1" applyAlignment="1" applyProtection="1">
      <alignment horizontal="center" vertical="center" wrapText="1"/>
      <protection/>
    </xf>
    <xf numFmtId="0" fontId="131" fillId="57" borderId="69" xfId="0" applyFont="1" applyFill="1" applyBorder="1" applyAlignment="1" applyProtection="1">
      <alignment horizontal="center" vertical="center" wrapText="1"/>
      <protection/>
    </xf>
    <xf numFmtId="0" fontId="131" fillId="57" borderId="59" xfId="0" applyFont="1" applyFill="1" applyBorder="1" applyAlignment="1" applyProtection="1">
      <alignment horizontal="center" vertical="center" wrapText="1"/>
      <protection/>
    </xf>
    <xf numFmtId="0" fontId="131" fillId="57" borderId="60" xfId="0" applyFont="1" applyFill="1" applyBorder="1" applyAlignment="1" applyProtection="1">
      <alignment horizontal="center" vertical="center" wrapText="1"/>
      <protection/>
    </xf>
    <xf numFmtId="0" fontId="138" fillId="0" borderId="0" xfId="0" applyFont="1" applyFill="1" applyBorder="1" applyAlignment="1" applyProtection="1">
      <alignment horizontal="center" vertical="center" wrapText="1"/>
      <protection/>
    </xf>
    <xf numFmtId="0" fontId="83" fillId="33" borderId="0" xfId="0" applyFont="1" applyFill="1" applyBorder="1" applyAlignment="1" applyProtection="1">
      <alignment horizontal="center" textRotation="90"/>
      <protection/>
    </xf>
    <xf numFmtId="0" fontId="84" fillId="33" borderId="0" xfId="0" applyFont="1" applyFill="1" applyBorder="1" applyAlignment="1" applyProtection="1">
      <alignment horizontal="center" textRotation="90"/>
      <protection/>
    </xf>
    <xf numFmtId="0" fontId="139" fillId="57" borderId="69" xfId="0" applyFont="1" applyFill="1" applyBorder="1" applyAlignment="1" applyProtection="1">
      <alignment horizontal="center" vertical="center" wrapText="1"/>
      <protection/>
    </xf>
    <xf numFmtId="0" fontId="139" fillId="57" borderId="59" xfId="0" applyFont="1" applyFill="1" applyBorder="1" applyAlignment="1" applyProtection="1">
      <alignment horizontal="center" vertical="center" wrapText="1"/>
      <protection/>
    </xf>
    <xf numFmtId="0" fontId="139" fillId="57" borderId="60" xfId="0" applyFont="1" applyFill="1" applyBorder="1" applyAlignment="1" applyProtection="1">
      <alignment horizontal="center" vertical="center" wrapText="1"/>
      <protection/>
    </xf>
    <xf numFmtId="0" fontId="82" fillId="33" borderId="0" xfId="0" applyFont="1" applyFill="1" applyBorder="1" applyAlignment="1" applyProtection="1">
      <alignment horizontal="center" vertical="center" textRotation="90"/>
      <protection/>
    </xf>
    <xf numFmtId="0" fontId="79" fillId="33" borderId="0" xfId="0" applyFont="1" applyFill="1" applyBorder="1" applyAlignment="1" applyProtection="1">
      <alignment horizontal="center" vertical="center" textRotation="90"/>
      <protection/>
    </xf>
    <xf numFmtId="0" fontId="88" fillId="33" borderId="0" xfId="0" applyFont="1" applyFill="1" applyBorder="1" applyAlignment="1" applyProtection="1">
      <alignment horizontal="center" vertical="center" textRotation="90"/>
      <protection/>
    </xf>
    <xf numFmtId="0" fontId="121" fillId="59" borderId="49" xfId="0" applyFont="1" applyFill="1" applyBorder="1" applyAlignment="1">
      <alignment horizontal="center" vertical="center"/>
    </xf>
    <xf numFmtId="0" fontId="84" fillId="33" borderId="52" xfId="0" applyFont="1" applyFill="1" applyBorder="1" applyAlignment="1" applyProtection="1">
      <alignment horizontal="center" textRotation="90"/>
      <protection/>
    </xf>
    <xf numFmtId="0" fontId="131" fillId="57" borderId="49" xfId="0" applyFont="1" applyFill="1" applyBorder="1" applyAlignment="1" applyProtection="1">
      <alignment horizontal="center" vertical="center" wrapText="1"/>
      <protection/>
    </xf>
    <xf numFmtId="0" fontId="92" fillId="57" borderId="0" xfId="0" applyFont="1" applyFill="1" applyAlignment="1">
      <alignment horizontal="center" vertical="center" wrapText="1"/>
    </xf>
    <xf numFmtId="0" fontId="83" fillId="76" borderId="10" xfId="0" applyFont="1" applyFill="1" applyBorder="1" applyAlignment="1" applyProtection="1">
      <alignment horizontal="center" vertical="center"/>
      <protection locked="0"/>
    </xf>
    <xf numFmtId="3" fontId="83" fillId="76" borderId="10" xfId="0" applyNumberFormat="1" applyFont="1" applyFill="1" applyBorder="1" applyAlignment="1" applyProtection="1">
      <alignment horizontal="center" vertical="center"/>
      <protection locked="0"/>
    </xf>
    <xf numFmtId="0" fontId="83" fillId="0" borderId="10" xfId="0" applyFont="1" applyFill="1" applyBorder="1" applyAlignment="1" applyProtection="1">
      <alignment horizontal="center" vertical="center"/>
      <protection locked="0"/>
    </xf>
    <xf numFmtId="0" fontId="83" fillId="77" borderId="10" xfId="0" applyFont="1" applyFill="1" applyBorder="1" applyAlignment="1" applyProtection="1">
      <alignment horizontal="center" vertical="center"/>
      <protection locked="0"/>
    </xf>
    <xf numFmtId="3" fontId="83" fillId="0" borderId="10" xfId="0" applyNumberFormat="1" applyFont="1" applyFill="1" applyBorder="1" applyAlignment="1" applyProtection="1">
      <alignment horizontal="center" vertical="center"/>
      <protection locked="0"/>
    </xf>
    <xf numFmtId="0" fontId="83" fillId="60" borderId="10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66"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name val="Cambria"/>
        <color theme="0"/>
      </font>
      <fill>
        <patternFill>
          <bgColor theme="0" tint="-0.04997999966144562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47"/>
      </font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name val="Cambria"/>
        <color theme="0"/>
      </font>
      <fill>
        <patternFill>
          <bgColor theme="0" tint="-0.04997999966144562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name val="Cambria"/>
        <color theme="0"/>
      </font>
      <fill>
        <patternFill>
          <bgColor theme="0" tint="-0.04997999966144562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name val="Cambria"/>
        <color theme="0"/>
      </font>
      <fill>
        <patternFill>
          <bgColor theme="0" tint="-0.04997999966144562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name val="Cambria"/>
        <color theme="0"/>
      </font>
      <fill>
        <patternFill>
          <bgColor theme="0" tint="-0.04997999966144562"/>
        </patternFill>
      </fill>
    </dxf>
    <dxf>
      <font>
        <name val="Cambria"/>
        <color theme="0"/>
      </font>
      <fill>
        <patternFill>
          <bgColor theme="0" tint="-0.04997999966144562"/>
        </patternFill>
      </fill>
    </dxf>
    <dxf>
      <font>
        <name val="Cambria"/>
        <color theme="0"/>
      </font>
      <fill>
        <patternFill>
          <bgColor theme="0" tint="-0.04997999966144562"/>
        </patternFill>
      </fill>
    </dxf>
    <dxf>
      <font>
        <name val="Cambria"/>
        <color theme="0"/>
      </font>
      <fill>
        <patternFill>
          <bgColor theme="0" tint="-0.04997999966144562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color indexed="10"/>
      </font>
      <fill>
        <patternFill patternType="solid">
          <bgColor indexed="9"/>
        </patternFill>
      </fill>
    </dxf>
    <dxf>
      <font>
        <name val="Cambria"/>
        <color theme="0"/>
      </font>
      <fill>
        <patternFill>
          <bgColor theme="0" tint="-0.04997999966144562"/>
        </patternFill>
      </fill>
    </dxf>
    <dxf>
      <font>
        <color indexed="47"/>
      </font>
    </dxf>
    <dxf>
      <font>
        <color indexed="47"/>
      </font>
    </dxf>
    <dxf>
      <font>
        <color indexed="47"/>
      </font>
    </dxf>
    <dxf>
      <font>
        <color indexed="47"/>
      </font>
    </dxf>
    <dxf>
      <font>
        <color indexed="47"/>
      </font>
    </dxf>
    <dxf>
      <font>
        <color indexed="47"/>
      </font>
    </dxf>
    <dxf>
      <font>
        <color indexed="47"/>
      </font>
    </dxf>
    <dxf>
      <font>
        <color indexed="47"/>
      </font>
    </dxf>
    <dxf>
      <fill>
        <patternFill patternType="gray0625">
          <fgColor indexed="22"/>
          <bgColor indexed="22"/>
        </patternFill>
      </fill>
    </dxf>
    <dxf>
      <font>
        <name val="Cambria"/>
        <color theme="1"/>
      </font>
      <fill>
        <patternFill patternType="solid">
          <fgColor indexed="22"/>
          <bgColor theme="0"/>
        </patternFill>
      </fill>
    </dxf>
    <dxf>
      <fill>
        <patternFill patternType="gray0625">
          <fgColor indexed="22"/>
          <bgColor indexed="22"/>
        </patternFill>
      </fill>
    </dxf>
    <dxf>
      <font>
        <name val="Cambria"/>
        <color theme="1"/>
      </font>
      <fill>
        <patternFill patternType="solid">
          <fgColor indexed="22"/>
          <bgColor theme="0"/>
        </patternFill>
      </fill>
    </dxf>
    <dxf>
      <fill>
        <patternFill patternType="gray0625">
          <fgColor indexed="22"/>
          <bgColor indexed="22"/>
        </patternFill>
      </fill>
    </dxf>
    <dxf>
      <font>
        <name val="Cambria"/>
        <color theme="1"/>
      </font>
      <fill>
        <patternFill patternType="solid">
          <fgColor indexed="22"/>
          <bgColor theme="0"/>
        </patternFill>
      </fill>
    </dxf>
    <dxf>
      <fill>
        <patternFill patternType="gray0625">
          <fgColor indexed="22"/>
          <bgColor indexed="22"/>
        </patternFill>
      </fill>
    </dxf>
    <dxf>
      <font>
        <name val="Cambria"/>
        <color theme="1"/>
      </font>
      <fill>
        <patternFill patternType="solid">
          <fgColor indexed="22"/>
          <bgColor theme="0"/>
        </patternFill>
      </fill>
    </dxf>
    <dxf>
      <fill>
        <patternFill patternType="gray0625">
          <fgColor indexed="22"/>
          <bgColor indexed="22"/>
        </patternFill>
      </fill>
    </dxf>
    <dxf>
      <font>
        <name val="Cambria"/>
        <color theme="1"/>
      </font>
      <fill>
        <patternFill patternType="solid">
          <fgColor indexed="22"/>
          <bgColor theme="0"/>
        </patternFill>
      </fill>
    </dxf>
    <dxf>
      <fill>
        <patternFill patternType="gray0625">
          <fgColor indexed="22"/>
          <bgColor indexed="22"/>
        </patternFill>
      </fill>
    </dxf>
    <dxf>
      <font>
        <name val="Cambria"/>
        <color theme="1"/>
      </font>
      <fill>
        <patternFill patternType="solid">
          <fgColor indexed="22"/>
          <bgColor theme="0"/>
        </patternFill>
      </fill>
    </dxf>
    <dxf>
      <fill>
        <patternFill patternType="gray0625">
          <fgColor indexed="22"/>
          <bgColor indexed="22"/>
        </patternFill>
      </fill>
    </dxf>
    <dxf>
      <font>
        <name val="Cambria"/>
        <color theme="1"/>
      </font>
      <fill>
        <patternFill patternType="solid">
          <fgColor indexed="22"/>
          <bgColor theme="0"/>
        </patternFill>
      </fill>
    </dxf>
    <dxf>
      <fill>
        <patternFill patternType="gray0625">
          <fgColor indexed="22"/>
          <bgColor indexed="22"/>
        </patternFill>
      </fill>
    </dxf>
    <dxf>
      <font>
        <name val="Cambria"/>
        <color theme="1"/>
      </font>
      <fill>
        <patternFill patternType="solid">
          <fgColor indexed="22"/>
          <bgColor theme="0"/>
        </patternFill>
      </fill>
    </dxf>
    <dxf>
      <font>
        <color theme="1"/>
      </font>
      <fill>
        <patternFill patternType="solid">
          <fgColor rgb="FFC0C0C0"/>
          <bgColor theme="0"/>
        </patternFill>
      </fill>
      <border/>
    </dxf>
    <dxf>
      <font>
        <color theme="0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image" Target="../media/image10.png" /><Relationship Id="rId4" Type="http://schemas.openxmlformats.org/officeDocument/2006/relationships/image" Target="../media/image1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76200</xdr:colOff>
      <xdr:row>10</xdr:row>
      <xdr:rowOff>104775</xdr:rowOff>
    </xdr:from>
    <xdr:to>
      <xdr:col>11</xdr:col>
      <xdr:colOff>1885950</xdr:colOff>
      <xdr:row>11</xdr:row>
      <xdr:rowOff>161925</xdr:rowOff>
    </xdr:to>
    <xdr:pic macro="[0]!efface_equipes"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2867025"/>
          <a:ext cx="2047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38100</xdr:colOff>
      <xdr:row>15</xdr:row>
      <xdr:rowOff>85725</xdr:rowOff>
    </xdr:from>
    <xdr:to>
      <xdr:col>25</xdr:col>
      <xdr:colOff>171450</xdr:colOff>
      <xdr:row>16</xdr:row>
      <xdr:rowOff>228600</xdr:rowOff>
    </xdr:to>
    <xdr:sp macro="[0]!PouleA">
      <xdr:nvSpPr>
        <xdr:cNvPr id="1" name="Text Box 3"/>
        <xdr:cNvSpPr txBox="1">
          <a:spLocks noChangeArrowheads="1"/>
        </xdr:cNvSpPr>
      </xdr:nvSpPr>
      <xdr:spPr>
        <a:xfrm>
          <a:off x="21364575" y="6057900"/>
          <a:ext cx="752475" cy="542925"/>
        </a:xfrm>
        <a:prstGeom prst="rect">
          <a:avLst/>
        </a:prstGeom>
        <a:solidFill>
          <a:srgbClr val="FF0000"/>
        </a:solidFill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Poule 1</a:t>
          </a:r>
        </a:p>
      </xdr:txBody>
    </xdr:sp>
    <xdr:clientData/>
  </xdr:twoCellAnchor>
  <xdr:twoCellAnchor>
    <xdr:from>
      <xdr:col>24</xdr:col>
      <xdr:colOff>38100</xdr:colOff>
      <xdr:row>17</xdr:row>
      <xdr:rowOff>57150</xdr:rowOff>
    </xdr:from>
    <xdr:to>
      <xdr:col>25</xdr:col>
      <xdr:colOff>171450</xdr:colOff>
      <xdr:row>18</xdr:row>
      <xdr:rowOff>200025</xdr:rowOff>
    </xdr:to>
    <xdr:sp macro="[0]!PouleB">
      <xdr:nvSpPr>
        <xdr:cNvPr id="2" name="Text Box 4" descr="10 %"/>
        <xdr:cNvSpPr txBox="1">
          <a:spLocks noChangeArrowheads="1"/>
        </xdr:cNvSpPr>
      </xdr:nvSpPr>
      <xdr:spPr>
        <a:xfrm>
          <a:off x="21364575" y="6829425"/>
          <a:ext cx="752475" cy="542925"/>
        </a:xfrm>
        <a:prstGeom prst="rect">
          <a:avLst/>
        </a:prstGeom>
        <a:solidFill>
          <a:srgbClr val="00B0F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Poule 2</a:t>
          </a:r>
        </a:p>
      </xdr:txBody>
    </xdr:sp>
    <xdr:clientData/>
  </xdr:twoCellAnchor>
  <xdr:twoCellAnchor>
    <xdr:from>
      <xdr:col>24</xdr:col>
      <xdr:colOff>38100</xdr:colOff>
      <xdr:row>19</xdr:row>
      <xdr:rowOff>28575</xdr:rowOff>
    </xdr:from>
    <xdr:to>
      <xdr:col>25</xdr:col>
      <xdr:colOff>171450</xdr:colOff>
      <xdr:row>20</xdr:row>
      <xdr:rowOff>171450</xdr:rowOff>
    </xdr:to>
    <xdr:sp macro="[0]!PouleC">
      <xdr:nvSpPr>
        <xdr:cNvPr id="3" name="Text Box 5" descr="5 %"/>
        <xdr:cNvSpPr txBox="1">
          <a:spLocks noChangeArrowheads="1"/>
        </xdr:cNvSpPr>
      </xdr:nvSpPr>
      <xdr:spPr>
        <a:xfrm>
          <a:off x="21364575" y="7600950"/>
          <a:ext cx="752475" cy="5429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Poule 3</a:t>
          </a:r>
        </a:p>
      </xdr:txBody>
    </xdr:sp>
    <xdr:clientData/>
  </xdr:twoCellAnchor>
  <xdr:twoCellAnchor>
    <xdr:from>
      <xdr:col>24</xdr:col>
      <xdr:colOff>38100</xdr:colOff>
      <xdr:row>21</xdr:row>
      <xdr:rowOff>19050</xdr:rowOff>
    </xdr:from>
    <xdr:to>
      <xdr:col>25</xdr:col>
      <xdr:colOff>180975</xdr:colOff>
      <xdr:row>22</xdr:row>
      <xdr:rowOff>152400</xdr:rowOff>
    </xdr:to>
    <xdr:sp macro="[0]!PouleD">
      <xdr:nvSpPr>
        <xdr:cNvPr id="4" name="Text Box 6"/>
        <xdr:cNvSpPr txBox="1">
          <a:spLocks noChangeArrowheads="1"/>
        </xdr:cNvSpPr>
      </xdr:nvSpPr>
      <xdr:spPr>
        <a:xfrm>
          <a:off x="21364575" y="8391525"/>
          <a:ext cx="762000" cy="533400"/>
        </a:xfrm>
        <a:prstGeom prst="rect">
          <a:avLst/>
        </a:prstGeom>
        <a:solidFill>
          <a:srgbClr val="FF00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Poule 4</a:t>
          </a:r>
        </a:p>
      </xdr:txBody>
    </xdr:sp>
    <xdr:clientData/>
  </xdr:twoCellAnchor>
  <xdr:twoCellAnchor>
    <xdr:from>
      <xdr:col>25</xdr:col>
      <xdr:colOff>371475</xdr:colOff>
      <xdr:row>15</xdr:row>
      <xdr:rowOff>85725</xdr:rowOff>
    </xdr:from>
    <xdr:to>
      <xdr:col>26</xdr:col>
      <xdr:colOff>504825</xdr:colOff>
      <xdr:row>16</xdr:row>
      <xdr:rowOff>219075</xdr:rowOff>
    </xdr:to>
    <xdr:sp macro="[0]!PouleE">
      <xdr:nvSpPr>
        <xdr:cNvPr id="5" name="Text Box 7" descr="5 %"/>
        <xdr:cNvSpPr txBox="1">
          <a:spLocks noChangeArrowheads="1"/>
        </xdr:cNvSpPr>
      </xdr:nvSpPr>
      <xdr:spPr>
        <a:xfrm>
          <a:off x="22317075" y="6057900"/>
          <a:ext cx="752475" cy="533400"/>
        </a:xfrm>
        <a:prstGeom prst="rect">
          <a:avLst/>
        </a:prstGeom>
        <a:solidFill>
          <a:srgbClr val="7030A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Poule 5</a:t>
          </a:r>
        </a:p>
      </xdr:txBody>
    </xdr:sp>
    <xdr:clientData/>
  </xdr:twoCellAnchor>
  <xdr:twoCellAnchor>
    <xdr:from>
      <xdr:col>25</xdr:col>
      <xdr:colOff>381000</xdr:colOff>
      <xdr:row>17</xdr:row>
      <xdr:rowOff>57150</xdr:rowOff>
    </xdr:from>
    <xdr:to>
      <xdr:col>26</xdr:col>
      <xdr:colOff>514350</xdr:colOff>
      <xdr:row>18</xdr:row>
      <xdr:rowOff>190500</xdr:rowOff>
    </xdr:to>
    <xdr:sp macro="[0]!PouleF">
      <xdr:nvSpPr>
        <xdr:cNvPr id="6" name="Text Box 8" descr="5 %"/>
        <xdr:cNvSpPr txBox="1">
          <a:spLocks noChangeArrowheads="1"/>
        </xdr:cNvSpPr>
      </xdr:nvSpPr>
      <xdr:spPr>
        <a:xfrm>
          <a:off x="22326600" y="6829425"/>
          <a:ext cx="752475" cy="5334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Poule 6</a:t>
          </a:r>
        </a:p>
      </xdr:txBody>
    </xdr:sp>
    <xdr:clientData/>
  </xdr:twoCellAnchor>
  <xdr:twoCellAnchor>
    <xdr:from>
      <xdr:col>25</xdr:col>
      <xdr:colOff>390525</xdr:colOff>
      <xdr:row>19</xdr:row>
      <xdr:rowOff>28575</xdr:rowOff>
    </xdr:from>
    <xdr:to>
      <xdr:col>26</xdr:col>
      <xdr:colOff>523875</xdr:colOff>
      <xdr:row>20</xdr:row>
      <xdr:rowOff>171450</xdr:rowOff>
    </xdr:to>
    <xdr:sp macro="[0]!PouleG">
      <xdr:nvSpPr>
        <xdr:cNvPr id="7" name="Text Box 9" descr="5 %"/>
        <xdr:cNvSpPr txBox="1">
          <a:spLocks noChangeArrowheads="1"/>
        </xdr:cNvSpPr>
      </xdr:nvSpPr>
      <xdr:spPr>
        <a:xfrm>
          <a:off x="22336125" y="7600950"/>
          <a:ext cx="752475" cy="542925"/>
        </a:xfrm>
        <a:prstGeom prst="rect">
          <a:avLst/>
        </a:prstGeom>
        <a:solidFill>
          <a:srgbClr val="00B05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Poule 7</a:t>
          </a:r>
        </a:p>
      </xdr:txBody>
    </xdr:sp>
    <xdr:clientData/>
  </xdr:twoCellAnchor>
  <xdr:twoCellAnchor>
    <xdr:from>
      <xdr:col>25</xdr:col>
      <xdr:colOff>381000</xdr:colOff>
      <xdr:row>21</xdr:row>
      <xdr:rowOff>28575</xdr:rowOff>
    </xdr:from>
    <xdr:to>
      <xdr:col>26</xdr:col>
      <xdr:colOff>514350</xdr:colOff>
      <xdr:row>22</xdr:row>
      <xdr:rowOff>161925</xdr:rowOff>
    </xdr:to>
    <xdr:sp macro="[0]!PouleH">
      <xdr:nvSpPr>
        <xdr:cNvPr id="8" name="Text Box 10" descr="5 %"/>
        <xdr:cNvSpPr txBox="1">
          <a:spLocks noChangeArrowheads="1"/>
        </xdr:cNvSpPr>
      </xdr:nvSpPr>
      <xdr:spPr>
        <a:xfrm>
          <a:off x="22326600" y="8401050"/>
          <a:ext cx="752475" cy="533400"/>
        </a:xfrm>
        <a:prstGeom prst="rect">
          <a:avLst/>
        </a:prstGeom>
        <a:solidFill>
          <a:srgbClr val="F79646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Poule 8</a:t>
          </a:r>
        </a:p>
      </xdr:txBody>
    </xdr:sp>
    <xdr:clientData/>
  </xdr:twoCellAnchor>
  <xdr:twoCellAnchor>
    <xdr:from>
      <xdr:col>21</xdr:col>
      <xdr:colOff>114300</xdr:colOff>
      <xdr:row>23</xdr:row>
      <xdr:rowOff>133350</xdr:rowOff>
    </xdr:from>
    <xdr:to>
      <xdr:col>23</xdr:col>
      <xdr:colOff>19050</xdr:colOff>
      <xdr:row>28</xdr:row>
      <xdr:rowOff>266700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19726275" y="9305925"/>
          <a:ext cx="1466850" cy="2133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2eme étape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Dans ce tableau, vous sélectionnez  2 cellules conjointes (un match)     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  vous  les  glissez-déposez   sur le terrain choisi et à l'heure choisie </a:t>
          </a:r>
        </a:p>
      </xdr:txBody>
    </xdr:sp>
    <xdr:clientData/>
  </xdr:twoCellAnchor>
  <xdr:twoCellAnchor>
    <xdr:from>
      <xdr:col>24</xdr:col>
      <xdr:colOff>66675</xdr:colOff>
      <xdr:row>23</xdr:row>
      <xdr:rowOff>114300</xdr:rowOff>
    </xdr:from>
    <xdr:to>
      <xdr:col>26</xdr:col>
      <xdr:colOff>476250</xdr:colOff>
      <xdr:row>28</xdr:row>
      <xdr:rowOff>247650</xdr:rowOff>
    </xdr:to>
    <xdr:sp>
      <xdr:nvSpPr>
        <xdr:cNvPr id="10" name="Text Box 16"/>
        <xdr:cNvSpPr txBox="1">
          <a:spLocks noChangeArrowheads="1"/>
        </xdr:cNvSpPr>
      </xdr:nvSpPr>
      <xdr:spPr>
        <a:xfrm>
          <a:off x="21393150" y="9286875"/>
          <a:ext cx="1647825" cy="2133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1ere </a:t>
          </a: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étape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Cliquer sur un des   8 boutons colorés  pour afficher la liste complête  des  matchs de la poule concernée 
</a:t>
          </a:r>
        </a:p>
      </xdr:txBody>
    </xdr:sp>
    <xdr:clientData/>
  </xdr:twoCellAnchor>
  <xdr:oneCellAnchor>
    <xdr:from>
      <xdr:col>27</xdr:col>
      <xdr:colOff>247650</xdr:colOff>
      <xdr:row>12</xdr:row>
      <xdr:rowOff>76200</xdr:rowOff>
    </xdr:from>
    <xdr:ext cx="180975" cy="266700"/>
    <xdr:sp fLocksText="0">
      <xdr:nvSpPr>
        <xdr:cNvPr id="11" name="ZoneTexte 17"/>
        <xdr:cNvSpPr txBox="1">
          <a:spLocks noChangeArrowheads="1"/>
        </xdr:cNvSpPr>
      </xdr:nvSpPr>
      <xdr:spPr>
        <a:xfrm>
          <a:off x="23431500" y="4848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24</xdr:col>
      <xdr:colOff>104775</xdr:colOff>
      <xdr:row>8</xdr:row>
      <xdr:rowOff>38100</xdr:rowOff>
    </xdr:from>
    <xdr:to>
      <xdr:col>26</xdr:col>
      <xdr:colOff>542925</xdr:colOff>
      <xdr:row>9</xdr:row>
      <xdr:rowOff>381000</xdr:rowOff>
    </xdr:to>
    <xdr:pic macro="[0]!Bouton1_Clic">
      <xdr:nvPicPr>
        <xdr:cNvPr id="1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0" y="3209925"/>
          <a:ext cx="1676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66675</xdr:colOff>
      <xdr:row>1</xdr:row>
      <xdr:rowOff>104775</xdr:rowOff>
    </xdr:from>
    <xdr:to>
      <xdr:col>26</xdr:col>
      <xdr:colOff>542925</xdr:colOff>
      <xdr:row>2</xdr:row>
      <xdr:rowOff>352425</xdr:rowOff>
    </xdr:to>
    <xdr:pic macro="[0]!efface_planning">
      <xdr:nvPicPr>
        <xdr:cNvPr id="13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93150" y="600075"/>
          <a:ext cx="1714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47625</xdr:colOff>
      <xdr:row>3</xdr:row>
      <xdr:rowOff>66675</xdr:rowOff>
    </xdr:from>
    <xdr:to>
      <xdr:col>26</xdr:col>
      <xdr:colOff>523875</xdr:colOff>
      <xdr:row>4</xdr:row>
      <xdr:rowOff>209550</xdr:rowOff>
    </xdr:to>
    <xdr:pic macro="[0]!Impression_planning">
      <xdr:nvPicPr>
        <xdr:cNvPr id="14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74100" y="1238250"/>
          <a:ext cx="1714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180975</xdr:colOff>
      <xdr:row>2</xdr:row>
      <xdr:rowOff>114300</xdr:rowOff>
    </xdr:from>
    <xdr:to>
      <xdr:col>22</xdr:col>
      <xdr:colOff>733425</xdr:colOff>
      <xdr:row>4</xdr:row>
      <xdr:rowOff>9525</xdr:rowOff>
    </xdr:to>
    <xdr:pic macro="[0]!doublons">
      <xdr:nvPicPr>
        <xdr:cNvPr id="15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792950" y="885825"/>
          <a:ext cx="1333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200025</xdr:colOff>
      <xdr:row>0</xdr:row>
      <xdr:rowOff>76200</xdr:rowOff>
    </xdr:from>
    <xdr:to>
      <xdr:col>29</xdr:col>
      <xdr:colOff>219075</xdr:colOff>
      <xdr:row>1</xdr:row>
      <xdr:rowOff>142875</xdr:rowOff>
    </xdr:to>
    <xdr:sp>
      <xdr:nvSpPr>
        <xdr:cNvPr id="1" name="AutoShape 57"/>
        <xdr:cNvSpPr>
          <a:spLocks/>
        </xdr:cNvSpPr>
      </xdr:nvSpPr>
      <xdr:spPr>
        <a:xfrm>
          <a:off x="6848475" y="76200"/>
          <a:ext cx="933450" cy="276225"/>
        </a:xfrm>
        <a:prstGeom prst="accentBorderCallout1">
          <a:avLst>
            <a:gd name="adj1" fmla="val -81421"/>
            <a:gd name="adj2" fmla="val 35657"/>
            <a:gd name="adj3" fmla="val -51388"/>
            <a:gd name="adj4" fmla="val -9999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Modifiable</a:t>
          </a:r>
        </a:p>
      </xdr:txBody>
    </xdr:sp>
    <xdr:clientData/>
  </xdr:twoCellAnchor>
  <xdr:twoCellAnchor editAs="oneCell">
    <xdr:from>
      <xdr:col>43</xdr:col>
      <xdr:colOff>104775</xdr:colOff>
      <xdr:row>0</xdr:row>
      <xdr:rowOff>66675</xdr:rowOff>
    </xdr:from>
    <xdr:to>
      <xdr:col>56</xdr:col>
      <xdr:colOff>371475</xdr:colOff>
      <xdr:row>1</xdr:row>
      <xdr:rowOff>161925</xdr:rowOff>
    </xdr:to>
    <xdr:pic macro="[0]!effacer_saisie_scores"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01425" y="66675"/>
          <a:ext cx="3933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161925</xdr:colOff>
      <xdr:row>2</xdr:row>
      <xdr:rowOff>133350</xdr:rowOff>
    </xdr:from>
    <xdr:to>
      <xdr:col>8</xdr:col>
      <xdr:colOff>1371600</xdr:colOff>
      <xdr:row>2</xdr:row>
      <xdr:rowOff>1019175</xdr:rowOff>
    </xdr:to>
    <xdr:pic macro="[0]!TriB">
      <xdr:nvPicPr>
        <xdr:cNvPr id="1" name="Imag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752475"/>
          <a:ext cx="1209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152400</xdr:colOff>
      <xdr:row>2</xdr:row>
      <xdr:rowOff>123825</xdr:rowOff>
    </xdr:from>
    <xdr:to>
      <xdr:col>15</xdr:col>
      <xdr:colOff>1362075</xdr:colOff>
      <xdr:row>2</xdr:row>
      <xdr:rowOff>1009650</xdr:rowOff>
    </xdr:to>
    <xdr:pic macro="[0]!TriC">
      <xdr:nvPicPr>
        <xdr:cNvPr id="2" name="Imag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742950"/>
          <a:ext cx="1209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190500</xdr:colOff>
      <xdr:row>2</xdr:row>
      <xdr:rowOff>123825</xdr:rowOff>
    </xdr:from>
    <xdr:to>
      <xdr:col>22</xdr:col>
      <xdr:colOff>1400175</xdr:colOff>
      <xdr:row>2</xdr:row>
      <xdr:rowOff>1009650</xdr:rowOff>
    </xdr:to>
    <xdr:pic macro="[0]!TriD">
      <xdr:nvPicPr>
        <xdr:cNvPr id="3" name="Imag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742950"/>
          <a:ext cx="1209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11</xdr:row>
      <xdr:rowOff>152400</xdr:rowOff>
    </xdr:from>
    <xdr:to>
      <xdr:col>1</xdr:col>
      <xdr:colOff>1362075</xdr:colOff>
      <xdr:row>11</xdr:row>
      <xdr:rowOff>1038225</xdr:rowOff>
    </xdr:to>
    <xdr:pic macro="[0]!TriE">
      <xdr:nvPicPr>
        <xdr:cNvPr id="4" name="Imag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562475"/>
          <a:ext cx="1209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11</xdr:row>
      <xdr:rowOff>123825</xdr:rowOff>
    </xdr:from>
    <xdr:to>
      <xdr:col>8</xdr:col>
      <xdr:colOff>1343025</xdr:colOff>
      <xdr:row>11</xdr:row>
      <xdr:rowOff>1009650</xdr:rowOff>
    </xdr:to>
    <xdr:pic macro="[0]!TriF">
      <xdr:nvPicPr>
        <xdr:cNvPr id="5" name="Imag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4533900"/>
          <a:ext cx="1209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11</xdr:row>
      <xdr:rowOff>104775</xdr:rowOff>
    </xdr:from>
    <xdr:to>
      <xdr:col>15</xdr:col>
      <xdr:colOff>1333500</xdr:colOff>
      <xdr:row>11</xdr:row>
      <xdr:rowOff>990600</xdr:rowOff>
    </xdr:to>
    <xdr:pic macro="[0]!TriG">
      <xdr:nvPicPr>
        <xdr:cNvPr id="6" name="Imag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4514850"/>
          <a:ext cx="1209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114300</xdr:colOff>
      <xdr:row>11</xdr:row>
      <xdr:rowOff>95250</xdr:rowOff>
    </xdr:from>
    <xdr:to>
      <xdr:col>22</xdr:col>
      <xdr:colOff>1323975</xdr:colOff>
      <xdr:row>11</xdr:row>
      <xdr:rowOff>981075</xdr:rowOff>
    </xdr:to>
    <xdr:pic macro="[0]!TriH">
      <xdr:nvPicPr>
        <xdr:cNvPr id="7" name="Imag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4505325"/>
          <a:ext cx="1209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</xdr:row>
      <xdr:rowOff>123825</xdr:rowOff>
    </xdr:from>
    <xdr:to>
      <xdr:col>1</xdr:col>
      <xdr:colOff>1333500</xdr:colOff>
      <xdr:row>2</xdr:row>
      <xdr:rowOff>1009650</xdr:rowOff>
    </xdr:to>
    <xdr:pic macro="[0]!triA">
      <xdr:nvPicPr>
        <xdr:cNvPr id="8" name="Imag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42950"/>
          <a:ext cx="1209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104775</xdr:colOff>
      <xdr:row>0</xdr:row>
      <xdr:rowOff>28575</xdr:rowOff>
    </xdr:from>
    <xdr:to>
      <xdr:col>26</xdr:col>
      <xdr:colOff>171450</xdr:colOff>
      <xdr:row>0</xdr:row>
      <xdr:rowOff>247650</xdr:rowOff>
    </xdr:to>
    <xdr:pic macro="[0]!efface_tableaux">
      <xdr:nvPicPr>
        <xdr:cNvPr id="9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28575"/>
          <a:ext cx="2343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0</xdr:row>
      <xdr:rowOff>38100</xdr:rowOff>
    </xdr:from>
    <xdr:to>
      <xdr:col>15</xdr:col>
      <xdr:colOff>1009650</xdr:colOff>
      <xdr:row>1</xdr:row>
      <xdr:rowOff>9525</xdr:rowOff>
    </xdr:to>
    <xdr:pic macro="[0]!Impression_resultats">
      <xdr:nvPicPr>
        <xdr:cNvPr id="10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38100"/>
          <a:ext cx="2352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0</xdr:row>
      <xdr:rowOff>0</xdr:rowOff>
    </xdr:from>
    <xdr:to>
      <xdr:col>30</xdr:col>
      <xdr:colOff>180975</xdr:colOff>
      <xdr:row>2</xdr:row>
      <xdr:rowOff>762000</xdr:rowOff>
    </xdr:to>
    <xdr:pic macro="[0]!copie_image">
      <xdr:nvPicPr>
        <xdr:cNvPr id="11" name="Imag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87125" y="0"/>
          <a:ext cx="19145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3</xdr:row>
      <xdr:rowOff>19050</xdr:rowOff>
    </xdr:from>
    <xdr:to>
      <xdr:col>3</xdr:col>
      <xdr:colOff>352425</xdr:colOff>
      <xdr:row>5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2676525" y="952500"/>
          <a:ext cx="27622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19050</xdr:rowOff>
    </xdr:from>
    <xdr:to>
      <xdr:col>3</xdr:col>
      <xdr:colOff>285750</xdr:colOff>
      <xdr:row>10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2609850" y="1981200"/>
          <a:ext cx="276225" cy="762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19050</xdr:rowOff>
    </xdr:from>
    <xdr:to>
      <xdr:col>3</xdr:col>
      <xdr:colOff>285750</xdr:colOff>
      <xdr:row>13</xdr:row>
      <xdr:rowOff>247650</xdr:rowOff>
    </xdr:to>
    <xdr:sp>
      <xdr:nvSpPr>
        <xdr:cNvPr id="3" name="AutoShape 3"/>
        <xdr:cNvSpPr>
          <a:spLocks/>
        </xdr:cNvSpPr>
      </xdr:nvSpPr>
      <xdr:spPr>
        <a:xfrm>
          <a:off x="2609850" y="3009900"/>
          <a:ext cx="276225" cy="742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</xdr:rowOff>
    </xdr:from>
    <xdr:to>
      <xdr:col>3</xdr:col>
      <xdr:colOff>285750</xdr:colOff>
      <xdr:row>17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2609850" y="4038600"/>
          <a:ext cx="27622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19050</xdr:rowOff>
    </xdr:from>
    <xdr:to>
      <xdr:col>3</xdr:col>
      <xdr:colOff>285750</xdr:colOff>
      <xdr:row>21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2609850" y="5067300"/>
          <a:ext cx="27622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23</xdr:row>
      <xdr:rowOff>19050</xdr:rowOff>
    </xdr:from>
    <xdr:to>
      <xdr:col>3</xdr:col>
      <xdr:colOff>285750</xdr:colOff>
      <xdr:row>25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2609850" y="6096000"/>
          <a:ext cx="27622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27</xdr:row>
      <xdr:rowOff>19050</xdr:rowOff>
    </xdr:from>
    <xdr:to>
      <xdr:col>3</xdr:col>
      <xdr:colOff>285750</xdr:colOff>
      <xdr:row>29</xdr:row>
      <xdr:rowOff>171450</xdr:rowOff>
    </xdr:to>
    <xdr:sp>
      <xdr:nvSpPr>
        <xdr:cNvPr id="7" name="AutoShape 7"/>
        <xdr:cNvSpPr>
          <a:spLocks/>
        </xdr:cNvSpPr>
      </xdr:nvSpPr>
      <xdr:spPr>
        <a:xfrm>
          <a:off x="2609850" y="7124700"/>
          <a:ext cx="27622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38100</xdr:rowOff>
    </xdr:from>
    <xdr:to>
      <xdr:col>3</xdr:col>
      <xdr:colOff>285750</xdr:colOff>
      <xdr:row>33</xdr:row>
      <xdr:rowOff>190500</xdr:rowOff>
    </xdr:to>
    <xdr:sp>
      <xdr:nvSpPr>
        <xdr:cNvPr id="8" name="AutoShape 8"/>
        <xdr:cNvSpPr>
          <a:spLocks/>
        </xdr:cNvSpPr>
      </xdr:nvSpPr>
      <xdr:spPr>
        <a:xfrm>
          <a:off x="2609850" y="8172450"/>
          <a:ext cx="27622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</xdr:row>
      <xdr:rowOff>28575</xdr:rowOff>
    </xdr:from>
    <xdr:to>
      <xdr:col>6</xdr:col>
      <xdr:colOff>295275</xdr:colOff>
      <xdr:row>8</xdr:row>
      <xdr:rowOff>180975</xdr:rowOff>
    </xdr:to>
    <xdr:sp>
      <xdr:nvSpPr>
        <xdr:cNvPr id="9" name="AutoShape 9"/>
        <xdr:cNvSpPr>
          <a:spLocks/>
        </xdr:cNvSpPr>
      </xdr:nvSpPr>
      <xdr:spPr>
        <a:xfrm>
          <a:off x="5257800" y="1219200"/>
          <a:ext cx="2762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</xdr:row>
      <xdr:rowOff>28575</xdr:rowOff>
    </xdr:from>
    <xdr:to>
      <xdr:col>6</xdr:col>
      <xdr:colOff>285750</xdr:colOff>
      <xdr:row>17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5248275" y="3276600"/>
          <a:ext cx="276225" cy="1257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20</xdr:row>
      <xdr:rowOff>28575</xdr:rowOff>
    </xdr:from>
    <xdr:to>
      <xdr:col>6</xdr:col>
      <xdr:colOff>266700</xdr:colOff>
      <xdr:row>25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5305425" y="5334000"/>
          <a:ext cx="200025" cy="1257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9525</xdr:rowOff>
    </xdr:from>
    <xdr:to>
      <xdr:col>6</xdr:col>
      <xdr:colOff>285750</xdr:colOff>
      <xdr:row>32</xdr:row>
      <xdr:rowOff>142875</xdr:rowOff>
    </xdr:to>
    <xdr:sp>
      <xdr:nvSpPr>
        <xdr:cNvPr id="12" name="AutoShape 12"/>
        <xdr:cNvSpPr>
          <a:spLocks/>
        </xdr:cNvSpPr>
      </xdr:nvSpPr>
      <xdr:spPr>
        <a:xfrm>
          <a:off x="5248275" y="7372350"/>
          <a:ext cx="276225" cy="1162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0</xdr:rowOff>
    </xdr:from>
    <xdr:to>
      <xdr:col>9</xdr:col>
      <xdr:colOff>276225</xdr:colOff>
      <xdr:row>15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7877175" y="1704975"/>
          <a:ext cx="238125" cy="2314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22</xdr:row>
      <xdr:rowOff>0</xdr:rowOff>
    </xdr:from>
    <xdr:to>
      <xdr:col>9</xdr:col>
      <xdr:colOff>285750</xdr:colOff>
      <xdr:row>30</xdr:row>
      <xdr:rowOff>142875</xdr:rowOff>
    </xdr:to>
    <xdr:sp>
      <xdr:nvSpPr>
        <xdr:cNvPr id="14" name="AutoShape 14"/>
        <xdr:cNvSpPr>
          <a:spLocks/>
        </xdr:cNvSpPr>
      </xdr:nvSpPr>
      <xdr:spPr>
        <a:xfrm>
          <a:off x="7858125" y="5819775"/>
          <a:ext cx="266700" cy="2200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0</xdr:rowOff>
    </xdr:from>
    <xdr:to>
      <xdr:col>12</xdr:col>
      <xdr:colOff>295275</xdr:colOff>
      <xdr:row>27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0515600" y="2733675"/>
          <a:ext cx="276225" cy="4371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30</xdr:row>
      <xdr:rowOff>28575</xdr:rowOff>
    </xdr:from>
    <xdr:to>
      <xdr:col>12</xdr:col>
      <xdr:colOff>295275</xdr:colOff>
      <xdr:row>33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10515600" y="7905750"/>
          <a:ext cx="276225" cy="742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37</xdr:row>
      <xdr:rowOff>9525</xdr:rowOff>
    </xdr:from>
    <xdr:to>
      <xdr:col>9</xdr:col>
      <xdr:colOff>304800</xdr:colOff>
      <xdr:row>40</xdr:row>
      <xdr:rowOff>0</xdr:rowOff>
    </xdr:to>
    <xdr:sp>
      <xdr:nvSpPr>
        <xdr:cNvPr id="17" name="AutoShape 18"/>
        <xdr:cNvSpPr>
          <a:spLocks/>
        </xdr:cNvSpPr>
      </xdr:nvSpPr>
      <xdr:spPr>
        <a:xfrm>
          <a:off x="7867650" y="9525000"/>
          <a:ext cx="276225" cy="762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41</xdr:row>
      <xdr:rowOff>9525</xdr:rowOff>
    </xdr:from>
    <xdr:to>
      <xdr:col>9</xdr:col>
      <xdr:colOff>276225</xdr:colOff>
      <xdr:row>44</xdr:row>
      <xdr:rowOff>0</xdr:rowOff>
    </xdr:to>
    <xdr:sp>
      <xdr:nvSpPr>
        <xdr:cNvPr id="18" name="AutoShape 19"/>
        <xdr:cNvSpPr>
          <a:spLocks/>
        </xdr:cNvSpPr>
      </xdr:nvSpPr>
      <xdr:spPr>
        <a:xfrm>
          <a:off x="7877175" y="10553700"/>
          <a:ext cx="238125" cy="762000"/>
        </a:xfrm>
        <a:prstGeom prst="rightBrace">
          <a:avLst>
            <a:gd name="adj1" fmla="val -38675"/>
            <a:gd name="adj2" fmla="val -27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48</xdr:row>
      <xdr:rowOff>9525</xdr:rowOff>
    </xdr:from>
    <xdr:to>
      <xdr:col>6</xdr:col>
      <xdr:colOff>295275</xdr:colOff>
      <xdr:row>51</xdr:row>
      <xdr:rowOff>0</xdr:rowOff>
    </xdr:to>
    <xdr:sp>
      <xdr:nvSpPr>
        <xdr:cNvPr id="19" name="AutoShape 20"/>
        <xdr:cNvSpPr>
          <a:spLocks/>
        </xdr:cNvSpPr>
      </xdr:nvSpPr>
      <xdr:spPr>
        <a:xfrm>
          <a:off x="5305425" y="12353925"/>
          <a:ext cx="228600" cy="762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52</xdr:row>
      <xdr:rowOff>9525</xdr:rowOff>
    </xdr:from>
    <xdr:to>
      <xdr:col>6</xdr:col>
      <xdr:colOff>295275</xdr:colOff>
      <xdr:row>55</xdr:row>
      <xdr:rowOff>0</xdr:rowOff>
    </xdr:to>
    <xdr:sp>
      <xdr:nvSpPr>
        <xdr:cNvPr id="20" name="AutoShape 21"/>
        <xdr:cNvSpPr>
          <a:spLocks/>
        </xdr:cNvSpPr>
      </xdr:nvSpPr>
      <xdr:spPr>
        <a:xfrm>
          <a:off x="5305425" y="13382625"/>
          <a:ext cx="228600" cy="762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56</xdr:row>
      <xdr:rowOff>9525</xdr:rowOff>
    </xdr:from>
    <xdr:to>
      <xdr:col>6</xdr:col>
      <xdr:colOff>304800</xdr:colOff>
      <xdr:row>59</xdr:row>
      <xdr:rowOff>0</xdr:rowOff>
    </xdr:to>
    <xdr:sp>
      <xdr:nvSpPr>
        <xdr:cNvPr id="21" name="AutoShape 22"/>
        <xdr:cNvSpPr>
          <a:spLocks/>
        </xdr:cNvSpPr>
      </xdr:nvSpPr>
      <xdr:spPr>
        <a:xfrm>
          <a:off x="5305425" y="14411325"/>
          <a:ext cx="238125" cy="762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60</xdr:row>
      <xdr:rowOff>9525</xdr:rowOff>
    </xdr:from>
    <xdr:to>
      <xdr:col>6</xdr:col>
      <xdr:colOff>285750</xdr:colOff>
      <xdr:row>62</xdr:row>
      <xdr:rowOff>161925</xdr:rowOff>
    </xdr:to>
    <xdr:sp>
      <xdr:nvSpPr>
        <xdr:cNvPr id="22" name="AutoShape 23"/>
        <xdr:cNvSpPr>
          <a:spLocks/>
        </xdr:cNvSpPr>
      </xdr:nvSpPr>
      <xdr:spPr>
        <a:xfrm>
          <a:off x="5305425" y="15440025"/>
          <a:ext cx="21907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38</xdr:row>
      <xdr:rowOff>66675</xdr:rowOff>
    </xdr:from>
    <xdr:to>
      <xdr:col>12</xdr:col>
      <xdr:colOff>295275</xdr:colOff>
      <xdr:row>41</xdr:row>
      <xdr:rowOff>152400</xdr:rowOff>
    </xdr:to>
    <xdr:sp>
      <xdr:nvSpPr>
        <xdr:cNvPr id="23" name="AutoShape 24"/>
        <xdr:cNvSpPr>
          <a:spLocks/>
        </xdr:cNvSpPr>
      </xdr:nvSpPr>
      <xdr:spPr>
        <a:xfrm>
          <a:off x="10515600" y="9839325"/>
          <a:ext cx="276225" cy="857250"/>
        </a:xfrm>
        <a:prstGeom prst="rightBrace">
          <a:avLst>
            <a:gd name="adj1" fmla="val -50000"/>
            <a:gd name="adj2" fmla="val -209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44</xdr:row>
      <xdr:rowOff>28575</xdr:rowOff>
    </xdr:from>
    <xdr:to>
      <xdr:col>12</xdr:col>
      <xdr:colOff>295275</xdr:colOff>
      <xdr:row>46</xdr:row>
      <xdr:rowOff>133350</xdr:rowOff>
    </xdr:to>
    <xdr:sp>
      <xdr:nvSpPr>
        <xdr:cNvPr id="24" name="AutoShape 25"/>
        <xdr:cNvSpPr>
          <a:spLocks/>
        </xdr:cNvSpPr>
      </xdr:nvSpPr>
      <xdr:spPr>
        <a:xfrm>
          <a:off x="10515600" y="11344275"/>
          <a:ext cx="276225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49</xdr:row>
      <xdr:rowOff>47625</xdr:rowOff>
    </xdr:from>
    <xdr:to>
      <xdr:col>9</xdr:col>
      <xdr:colOff>333375</xdr:colOff>
      <xdr:row>53</xdr:row>
      <xdr:rowOff>152400</xdr:rowOff>
    </xdr:to>
    <xdr:sp>
      <xdr:nvSpPr>
        <xdr:cNvPr id="25" name="AutoShape 26"/>
        <xdr:cNvSpPr>
          <a:spLocks/>
        </xdr:cNvSpPr>
      </xdr:nvSpPr>
      <xdr:spPr>
        <a:xfrm>
          <a:off x="7896225" y="12649200"/>
          <a:ext cx="276225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57</xdr:row>
      <xdr:rowOff>28575</xdr:rowOff>
    </xdr:from>
    <xdr:to>
      <xdr:col>9</xdr:col>
      <xdr:colOff>352425</xdr:colOff>
      <xdr:row>61</xdr:row>
      <xdr:rowOff>133350</xdr:rowOff>
    </xdr:to>
    <xdr:sp>
      <xdr:nvSpPr>
        <xdr:cNvPr id="26" name="AutoShape 27"/>
        <xdr:cNvSpPr>
          <a:spLocks/>
        </xdr:cNvSpPr>
      </xdr:nvSpPr>
      <xdr:spPr>
        <a:xfrm>
          <a:off x="7915275" y="14687550"/>
          <a:ext cx="276225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51</xdr:row>
      <xdr:rowOff>28575</xdr:rowOff>
    </xdr:from>
    <xdr:to>
      <xdr:col>12</xdr:col>
      <xdr:colOff>304800</xdr:colOff>
      <xdr:row>59</xdr:row>
      <xdr:rowOff>95250</xdr:rowOff>
    </xdr:to>
    <xdr:sp>
      <xdr:nvSpPr>
        <xdr:cNvPr id="27" name="AutoShape 28"/>
        <xdr:cNvSpPr>
          <a:spLocks/>
        </xdr:cNvSpPr>
      </xdr:nvSpPr>
      <xdr:spPr>
        <a:xfrm>
          <a:off x="10525125" y="13144500"/>
          <a:ext cx="276225" cy="2124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62</xdr:row>
      <xdr:rowOff>28575</xdr:rowOff>
    </xdr:from>
    <xdr:to>
      <xdr:col>12</xdr:col>
      <xdr:colOff>314325</xdr:colOff>
      <xdr:row>64</xdr:row>
      <xdr:rowOff>133350</xdr:rowOff>
    </xdr:to>
    <xdr:sp>
      <xdr:nvSpPr>
        <xdr:cNvPr id="28" name="AutoShape 29"/>
        <xdr:cNvSpPr>
          <a:spLocks/>
        </xdr:cNvSpPr>
      </xdr:nvSpPr>
      <xdr:spPr>
        <a:xfrm>
          <a:off x="10534650" y="15973425"/>
          <a:ext cx="276225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68</xdr:row>
      <xdr:rowOff>9525</xdr:rowOff>
    </xdr:from>
    <xdr:to>
      <xdr:col>9</xdr:col>
      <xdr:colOff>342900</xdr:colOff>
      <xdr:row>71</xdr:row>
      <xdr:rowOff>0</xdr:rowOff>
    </xdr:to>
    <xdr:sp>
      <xdr:nvSpPr>
        <xdr:cNvPr id="29" name="AutoShape 30"/>
        <xdr:cNvSpPr>
          <a:spLocks/>
        </xdr:cNvSpPr>
      </xdr:nvSpPr>
      <xdr:spPr>
        <a:xfrm>
          <a:off x="7905750" y="17497425"/>
          <a:ext cx="276225" cy="762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72</xdr:row>
      <xdr:rowOff>19050</xdr:rowOff>
    </xdr:from>
    <xdr:to>
      <xdr:col>9</xdr:col>
      <xdr:colOff>352425</xdr:colOff>
      <xdr:row>74</xdr:row>
      <xdr:rowOff>171450</xdr:rowOff>
    </xdr:to>
    <xdr:sp>
      <xdr:nvSpPr>
        <xdr:cNvPr id="30" name="AutoShape 31"/>
        <xdr:cNvSpPr>
          <a:spLocks/>
        </xdr:cNvSpPr>
      </xdr:nvSpPr>
      <xdr:spPr>
        <a:xfrm>
          <a:off x="7915275" y="18535650"/>
          <a:ext cx="276225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69</xdr:row>
      <xdr:rowOff>28575</xdr:rowOff>
    </xdr:from>
    <xdr:to>
      <xdr:col>12</xdr:col>
      <xdr:colOff>247650</xdr:colOff>
      <xdr:row>73</xdr:row>
      <xdr:rowOff>200025</xdr:rowOff>
    </xdr:to>
    <xdr:sp>
      <xdr:nvSpPr>
        <xdr:cNvPr id="31" name="AutoShape 32"/>
        <xdr:cNvSpPr>
          <a:spLocks/>
        </xdr:cNvSpPr>
      </xdr:nvSpPr>
      <xdr:spPr>
        <a:xfrm>
          <a:off x="10534650" y="17773650"/>
          <a:ext cx="209550" cy="1200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76</xdr:row>
      <xdr:rowOff>19050</xdr:rowOff>
    </xdr:from>
    <xdr:to>
      <xdr:col>12</xdr:col>
      <xdr:colOff>295275</xdr:colOff>
      <xdr:row>79</xdr:row>
      <xdr:rowOff>0</xdr:rowOff>
    </xdr:to>
    <xdr:sp>
      <xdr:nvSpPr>
        <xdr:cNvPr id="32" name="AutoShape 33"/>
        <xdr:cNvSpPr>
          <a:spLocks/>
        </xdr:cNvSpPr>
      </xdr:nvSpPr>
      <xdr:spPr>
        <a:xfrm>
          <a:off x="10515600" y="19564350"/>
          <a:ext cx="276225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838200</xdr:colOff>
      <xdr:row>35</xdr:row>
      <xdr:rowOff>123825</xdr:rowOff>
    </xdr:from>
    <xdr:to>
      <xdr:col>2</xdr:col>
      <xdr:colOff>200025</xdr:colOff>
      <xdr:row>55</xdr:row>
      <xdr:rowOff>104775</xdr:rowOff>
    </xdr:to>
    <xdr:sp>
      <xdr:nvSpPr>
        <xdr:cNvPr id="33" name="Freeform 43"/>
        <xdr:cNvSpPr>
          <a:spLocks/>
        </xdr:cNvSpPr>
      </xdr:nvSpPr>
      <xdr:spPr>
        <a:xfrm>
          <a:off x="1276350" y="9220200"/>
          <a:ext cx="1152525" cy="5029200"/>
        </a:xfrm>
        <a:custGeom>
          <a:pathLst>
            <a:path h="381" w="83">
              <a:moveTo>
                <a:pt x="1" y="0"/>
              </a:moveTo>
              <a:lnTo>
                <a:pt x="0" y="381"/>
              </a:lnTo>
              <a:lnTo>
                <a:pt x="83" y="38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0</xdr:colOff>
      <xdr:row>48</xdr:row>
      <xdr:rowOff>66675</xdr:rowOff>
    </xdr:from>
    <xdr:to>
      <xdr:col>3</xdr:col>
      <xdr:colOff>295275</xdr:colOff>
      <xdr:row>62</xdr:row>
      <xdr:rowOff>171450</xdr:rowOff>
    </xdr:to>
    <xdr:sp>
      <xdr:nvSpPr>
        <xdr:cNvPr id="34" name="AutoShape 44"/>
        <xdr:cNvSpPr>
          <a:spLocks/>
        </xdr:cNvSpPr>
      </xdr:nvSpPr>
      <xdr:spPr>
        <a:xfrm>
          <a:off x="2600325" y="12411075"/>
          <a:ext cx="295275" cy="3705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35</xdr:row>
      <xdr:rowOff>123825</xdr:rowOff>
    </xdr:from>
    <xdr:to>
      <xdr:col>1</xdr:col>
      <xdr:colOff>1724025</xdr:colOff>
      <xdr:row>37</xdr:row>
      <xdr:rowOff>95250</xdr:rowOff>
    </xdr:to>
    <xdr:sp>
      <xdr:nvSpPr>
        <xdr:cNvPr id="35" name="AutoShape 45"/>
        <xdr:cNvSpPr>
          <a:spLocks/>
        </xdr:cNvSpPr>
      </xdr:nvSpPr>
      <xdr:spPr>
        <a:xfrm rot="16200000">
          <a:off x="438150" y="9220200"/>
          <a:ext cx="1724025" cy="390525"/>
        </a:xfrm>
        <a:prstGeom prst="leftBracket">
          <a:avLst>
            <a:gd name="adj" fmla="val -3994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447675</xdr:colOff>
      <xdr:row>64</xdr:row>
      <xdr:rowOff>66675</xdr:rowOff>
    </xdr:from>
    <xdr:to>
      <xdr:col>7</xdr:col>
      <xdr:colOff>1114425</xdr:colOff>
      <xdr:row>66</xdr:row>
      <xdr:rowOff>28575</xdr:rowOff>
    </xdr:to>
    <xdr:sp>
      <xdr:nvSpPr>
        <xdr:cNvPr id="36" name="Text Box 47"/>
        <xdr:cNvSpPr txBox="1">
          <a:spLocks noChangeArrowheads="1"/>
        </xdr:cNvSpPr>
      </xdr:nvSpPr>
      <xdr:spPr>
        <a:xfrm>
          <a:off x="5686425" y="16525875"/>
          <a:ext cx="11144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4 perdants se recontrent ici</a:t>
          </a:r>
        </a:p>
      </xdr:txBody>
    </xdr:sp>
    <xdr:clientData fPrintsWithSheet="0"/>
  </xdr:twoCellAnchor>
  <xdr:twoCellAnchor>
    <xdr:from>
      <xdr:col>6</xdr:col>
      <xdr:colOff>447675</xdr:colOff>
      <xdr:row>63</xdr:row>
      <xdr:rowOff>66675</xdr:rowOff>
    </xdr:from>
    <xdr:to>
      <xdr:col>6</xdr:col>
      <xdr:colOff>447675</xdr:colOff>
      <xdr:row>67</xdr:row>
      <xdr:rowOff>104775</xdr:rowOff>
    </xdr:to>
    <xdr:sp>
      <xdr:nvSpPr>
        <xdr:cNvPr id="37" name="Line 48"/>
        <xdr:cNvSpPr>
          <a:spLocks/>
        </xdr:cNvSpPr>
      </xdr:nvSpPr>
      <xdr:spPr>
        <a:xfrm>
          <a:off x="5686425" y="1626870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15</xdr:col>
      <xdr:colOff>0</xdr:colOff>
      <xdr:row>5</xdr:row>
      <xdr:rowOff>47625</xdr:rowOff>
    </xdr:from>
    <xdr:to>
      <xdr:col>16</xdr:col>
      <xdr:colOff>533400</xdr:colOff>
      <xdr:row>8</xdr:row>
      <xdr:rowOff>180975</xdr:rowOff>
    </xdr:to>
    <xdr:pic macro="[0]!Imprime_tableau_finale">
      <xdr:nvPicPr>
        <xdr:cNvPr id="38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0" y="1495425"/>
          <a:ext cx="1295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16</xdr:col>
      <xdr:colOff>514350</xdr:colOff>
      <xdr:row>4</xdr:row>
      <xdr:rowOff>19050</xdr:rowOff>
    </xdr:to>
    <xdr:pic macro="[0]!efface_scores_finale">
      <xdr:nvPicPr>
        <xdr:cNvPr id="39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0" y="590550"/>
          <a:ext cx="1276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2</xdr:row>
      <xdr:rowOff>123825</xdr:rowOff>
    </xdr:from>
    <xdr:to>
      <xdr:col>13</xdr:col>
      <xdr:colOff>2047875</xdr:colOff>
      <xdr:row>9</xdr:row>
      <xdr:rowOff>142875</xdr:rowOff>
    </xdr:to>
    <xdr:pic>
      <xdr:nvPicPr>
        <xdr:cNvPr id="40" name="Image 40" descr="GUECELARD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58525" y="714375"/>
          <a:ext cx="19716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82</xdr:row>
      <xdr:rowOff>28575</xdr:rowOff>
    </xdr:from>
    <xdr:to>
      <xdr:col>6</xdr:col>
      <xdr:colOff>295275</xdr:colOff>
      <xdr:row>86</xdr:row>
      <xdr:rowOff>180975</xdr:rowOff>
    </xdr:to>
    <xdr:sp>
      <xdr:nvSpPr>
        <xdr:cNvPr id="41" name="AutoShape 9"/>
        <xdr:cNvSpPr>
          <a:spLocks/>
        </xdr:cNvSpPr>
      </xdr:nvSpPr>
      <xdr:spPr>
        <a:xfrm>
          <a:off x="5257800" y="21031200"/>
          <a:ext cx="276225" cy="971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90</xdr:row>
      <xdr:rowOff>28575</xdr:rowOff>
    </xdr:from>
    <xdr:to>
      <xdr:col>6</xdr:col>
      <xdr:colOff>285750</xdr:colOff>
      <xdr:row>95</xdr:row>
      <xdr:rowOff>0</xdr:rowOff>
    </xdr:to>
    <xdr:sp>
      <xdr:nvSpPr>
        <xdr:cNvPr id="42" name="AutoShape 10"/>
        <xdr:cNvSpPr>
          <a:spLocks/>
        </xdr:cNvSpPr>
      </xdr:nvSpPr>
      <xdr:spPr>
        <a:xfrm>
          <a:off x="5248275" y="22707600"/>
          <a:ext cx="276225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98</xdr:row>
      <xdr:rowOff>28575</xdr:rowOff>
    </xdr:from>
    <xdr:to>
      <xdr:col>6</xdr:col>
      <xdr:colOff>266700</xdr:colOff>
      <xdr:row>103</xdr:row>
      <xdr:rowOff>0</xdr:rowOff>
    </xdr:to>
    <xdr:sp>
      <xdr:nvSpPr>
        <xdr:cNvPr id="43" name="AutoShape 11"/>
        <xdr:cNvSpPr>
          <a:spLocks/>
        </xdr:cNvSpPr>
      </xdr:nvSpPr>
      <xdr:spPr>
        <a:xfrm>
          <a:off x="5305425" y="24355425"/>
          <a:ext cx="200025" cy="990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106</xdr:row>
      <xdr:rowOff>9525</xdr:rowOff>
    </xdr:from>
    <xdr:to>
      <xdr:col>6</xdr:col>
      <xdr:colOff>285750</xdr:colOff>
      <xdr:row>110</xdr:row>
      <xdr:rowOff>142875</xdr:rowOff>
    </xdr:to>
    <xdr:sp>
      <xdr:nvSpPr>
        <xdr:cNvPr id="44" name="AutoShape 12"/>
        <xdr:cNvSpPr>
          <a:spLocks/>
        </xdr:cNvSpPr>
      </xdr:nvSpPr>
      <xdr:spPr>
        <a:xfrm>
          <a:off x="5248275" y="25974675"/>
          <a:ext cx="276225" cy="1019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84</xdr:row>
      <xdr:rowOff>0</xdr:rowOff>
    </xdr:from>
    <xdr:to>
      <xdr:col>9</xdr:col>
      <xdr:colOff>276225</xdr:colOff>
      <xdr:row>93</xdr:row>
      <xdr:rowOff>0</xdr:rowOff>
    </xdr:to>
    <xdr:sp>
      <xdr:nvSpPr>
        <xdr:cNvPr id="45" name="AutoShape 13"/>
        <xdr:cNvSpPr>
          <a:spLocks/>
        </xdr:cNvSpPr>
      </xdr:nvSpPr>
      <xdr:spPr>
        <a:xfrm>
          <a:off x="7877175" y="21431250"/>
          <a:ext cx="238125" cy="1838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100</xdr:row>
      <xdr:rowOff>0</xdr:rowOff>
    </xdr:from>
    <xdr:to>
      <xdr:col>9</xdr:col>
      <xdr:colOff>285750</xdr:colOff>
      <xdr:row>108</xdr:row>
      <xdr:rowOff>142875</xdr:rowOff>
    </xdr:to>
    <xdr:sp>
      <xdr:nvSpPr>
        <xdr:cNvPr id="46" name="AutoShape 14"/>
        <xdr:cNvSpPr>
          <a:spLocks/>
        </xdr:cNvSpPr>
      </xdr:nvSpPr>
      <xdr:spPr>
        <a:xfrm>
          <a:off x="7858125" y="24755475"/>
          <a:ext cx="266700" cy="1781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88</xdr:row>
      <xdr:rowOff>0</xdr:rowOff>
    </xdr:from>
    <xdr:to>
      <xdr:col>12</xdr:col>
      <xdr:colOff>295275</xdr:colOff>
      <xdr:row>105</xdr:row>
      <xdr:rowOff>0</xdr:rowOff>
    </xdr:to>
    <xdr:sp>
      <xdr:nvSpPr>
        <xdr:cNvPr id="47" name="AutoShape 15"/>
        <xdr:cNvSpPr>
          <a:spLocks/>
        </xdr:cNvSpPr>
      </xdr:nvSpPr>
      <xdr:spPr>
        <a:xfrm>
          <a:off x="10515600" y="22250400"/>
          <a:ext cx="276225" cy="3524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108</xdr:row>
      <xdr:rowOff>28575</xdr:rowOff>
    </xdr:from>
    <xdr:to>
      <xdr:col>12</xdr:col>
      <xdr:colOff>295275</xdr:colOff>
      <xdr:row>111</xdr:row>
      <xdr:rowOff>0</xdr:rowOff>
    </xdr:to>
    <xdr:sp>
      <xdr:nvSpPr>
        <xdr:cNvPr id="48" name="AutoShape 17"/>
        <xdr:cNvSpPr>
          <a:spLocks/>
        </xdr:cNvSpPr>
      </xdr:nvSpPr>
      <xdr:spPr>
        <a:xfrm>
          <a:off x="10515600" y="26422350"/>
          <a:ext cx="276225" cy="628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115</xdr:row>
      <xdr:rowOff>9525</xdr:rowOff>
    </xdr:from>
    <xdr:to>
      <xdr:col>9</xdr:col>
      <xdr:colOff>304800</xdr:colOff>
      <xdr:row>118</xdr:row>
      <xdr:rowOff>0</xdr:rowOff>
    </xdr:to>
    <xdr:sp>
      <xdr:nvSpPr>
        <xdr:cNvPr id="49" name="AutoShape 18"/>
        <xdr:cNvSpPr>
          <a:spLocks/>
        </xdr:cNvSpPr>
      </xdr:nvSpPr>
      <xdr:spPr>
        <a:xfrm>
          <a:off x="7867650" y="27936825"/>
          <a:ext cx="276225" cy="714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119</xdr:row>
      <xdr:rowOff>9525</xdr:rowOff>
    </xdr:from>
    <xdr:to>
      <xdr:col>9</xdr:col>
      <xdr:colOff>276225</xdr:colOff>
      <xdr:row>122</xdr:row>
      <xdr:rowOff>0</xdr:rowOff>
    </xdr:to>
    <xdr:sp>
      <xdr:nvSpPr>
        <xdr:cNvPr id="50" name="AutoShape 19"/>
        <xdr:cNvSpPr>
          <a:spLocks/>
        </xdr:cNvSpPr>
      </xdr:nvSpPr>
      <xdr:spPr>
        <a:xfrm>
          <a:off x="7877175" y="28851225"/>
          <a:ext cx="238125" cy="714375"/>
        </a:xfrm>
        <a:prstGeom prst="rightBrace">
          <a:avLst>
            <a:gd name="adj1" fmla="val -38675"/>
            <a:gd name="adj2" fmla="val -27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126</xdr:row>
      <xdr:rowOff>9525</xdr:rowOff>
    </xdr:from>
    <xdr:to>
      <xdr:col>6</xdr:col>
      <xdr:colOff>295275</xdr:colOff>
      <xdr:row>129</xdr:row>
      <xdr:rowOff>0</xdr:rowOff>
    </xdr:to>
    <xdr:sp>
      <xdr:nvSpPr>
        <xdr:cNvPr id="51" name="AutoShape 20"/>
        <xdr:cNvSpPr>
          <a:spLocks/>
        </xdr:cNvSpPr>
      </xdr:nvSpPr>
      <xdr:spPr>
        <a:xfrm>
          <a:off x="5305425" y="30499050"/>
          <a:ext cx="228600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130</xdr:row>
      <xdr:rowOff>9525</xdr:rowOff>
    </xdr:from>
    <xdr:to>
      <xdr:col>6</xdr:col>
      <xdr:colOff>295275</xdr:colOff>
      <xdr:row>133</xdr:row>
      <xdr:rowOff>0</xdr:rowOff>
    </xdr:to>
    <xdr:sp>
      <xdr:nvSpPr>
        <xdr:cNvPr id="52" name="AutoShape 21"/>
        <xdr:cNvSpPr>
          <a:spLocks/>
        </xdr:cNvSpPr>
      </xdr:nvSpPr>
      <xdr:spPr>
        <a:xfrm>
          <a:off x="5305425" y="31346775"/>
          <a:ext cx="228600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134</xdr:row>
      <xdr:rowOff>9525</xdr:rowOff>
    </xdr:from>
    <xdr:to>
      <xdr:col>6</xdr:col>
      <xdr:colOff>304800</xdr:colOff>
      <xdr:row>137</xdr:row>
      <xdr:rowOff>0</xdr:rowOff>
    </xdr:to>
    <xdr:sp>
      <xdr:nvSpPr>
        <xdr:cNvPr id="53" name="AutoShape 22"/>
        <xdr:cNvSpPr>
          <a:spLocks/>
        </xdr:cNvSpPr>
      </xdr:nvSpPr>
      <xdr:spPr>
        <a:xfrm>
          <a:off x="5305425" y="32242125"/>
          <a:ext cx="238125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138</xdr:row>
      <xdr:rowOff>9525</xdr:rowOff>
    </xdr:from>
    <xdr:to>
      <xdr:col>6</xdr:col>
      <xdr:colOff>285750</xdr:colOff>
      <xdr:row>140</xdr:row>
      <xdr:rowOff>161925</xdr:rowOff>
    </xdr:to>
    <xdr:sp>
      <xdr:nvSpPr>
        <xdr:cNvPr id="54" name="AutoShape 23"/>
        <xdr:cNvSpPr>
          <a:spLocks/>
        </xdr:cNvSpPr>
      </xdr:nvSpPr>
      <xdr:spPr>
        <a:xfrm>
          <a:off x="5305425" y="33089850"/>
          <a:ext cx="21907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116</xdr:row>
      <xdr:rowOff>66675</xdr:rowOff>
    </xdr:from>
    <xdr:to>
      <xdr:col>12</xdr:col>
      <xdr:colOff>295275</xdr:colOff>
      <xdr:row>119</xdr:row>
      <xdr:rowOff>152400</xdr:rowOff>
    </xdr:to>
    <xdr:sp>
      <xdr:nvSpPr>
        <xdr:cNvPr id="55" name="AutoShape 24"/>
        <xdr:cNvSpPr>
          <a:spLocks/>
        </xdr:cNvSpPr>
      </xdr:nvSpPr>
      <xdr:spPr>
        <a:xfrm>
          <a:off x="10515600" y="28232100"/>
          <a:ext cx="276225" cy="762000"/>
        </a:xfrm>
        <a:prstGeom prst="rightBrace">
          <a:avLst>
            <a:gd name="adj1" fmla="val -50000"/>
            <a:gd name="adj2" fmla="val -209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122</xdr:row>
      <xdr:rowOff>28575</xdr:rowOff>
    </xdr:from>
    <xdr:to>
      <xdr:col>12</xdr:col>
      <xdr:colOff>295275</xdr:colOff>
      <xdr:row>124</xdr:row>
      <xdr:rowOff>133350</xdr:rowOff>
    </xdr:to>
    <xdr:sp>
      <xdr:nvSpPr>
        <xdr:cNvPr id="56" name="AutoShape 25"/>
        <xdr:cNvSpPr>
          <a:spLocks/>
        </xdr:cNvSpPr>
      </xdr:nvSpPr>
      <xdr:spPr>
        <a:xfrm>
          <a:off x="10515600" y="29594175"/>
          <a:ext cx="276225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127</xdr:row>
      <xdr:rowOff>47625</xdr:rowOff>
    </xdr:from>
    <xdr:to>
      <xdr:col>9</xdr:col>
      <xdr:colOff>333375</xdr:colOff>
      <xdr:row>131</xdr:row>
      <xdr:rowOff>152400</xdr:rowOff>
    </xdr:to>
    <xdr:sp>
      <xdr:nvSpPr>
        <xdr:cNvPr id="57" name="AutoShape 26"/>
        <xdr:cNvSpPr>
          <a:spLocks/>
        </xdr:cNvSpPr>
      </xdr:nvSpPr>
      <xdr:spPr>
        <a:xfrm>
          <a:off x="7896225" y="30737175"/>
          <a:ext cx="276225" cy="952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135</xdr:row>
      <xdr:rowOff>28575</xdr:rowOff>
    </xdr:from>
    <xdr:to>
      <xdr:col>9</xdr:col>
      <xdr:colOff>352425</xdr:colOff>
      <xdr:row>139</xdr:row>
      <xdr:rowOff>133350</xdr:rowOff>
    </xdr:to>
    <xdr:sp>
      <xdr:nvSpPr>
        <xdr:cNvPr id="58" name="AutoShape 27"/>
        <xdr:cNvSpPr>
          <a:spLocks/>
        </xdr:cNvSpPr>
      </xdr:nvSpPr>
      <xdr:spPr>
        <a:xfrm>
          <a:off x="7915275" y="32461200"/>
          <a:ext cx="276225" cy="952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129</xdr:row>
      <xdr:rowOff>28575</xdr:rowOff>
    </xdr:from>
    <xdr:to>
      <xdr:col>12</xdr:col>
      <xdr:colOff>304800</xdr:colOff>
      <xdr:row>137</xdr:row>
      <xdr:rowOff>95250</xdr:rowOff>
    </xdr:to>
    <xdr:sp>
      <xdr:nvSpPr>
        <xdr:cNvPr id="59" name="AutoShape 28"/>
        <xdr:cNvSpPr>
          <a:spLocks/>
        </xdr:cNvSpPr>
      </xdr:nvSpPr>
      <xdr:spPr>
        <a:xfrm>
          <a:off x="10525125" y="31175325"/>
          <a:ext cx="276225" cy="1809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140</xdr:row>
      <xdr:rowOff>28575</xdr:rowOff>
    </xdr:from>
    <xdr:to>
      <xdr:col>12</xdr:col>
      <xdr:colOff>314325</xdr:colOff>
      <xdr:row>142</xdr:row>
      <xdr:rowOff>133350</xdr:rowOff>
    </xdr:to>
    <xdr:sp>
      <xdr:nvSpPr>
        <xdr:cNvPr id="60" name="AutoShape 29"/>
        <xdr:cNvSpPr>
          <a:spLocks/>
        </xdr:cNvSpPr>
      </xdr:nvSpPr>
      <xdr:spPr>
        <a:xfrm>
          <a:off x="10534650" y="33566100"/>
          <a:ext cx="276225" cy="561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146</xdr:row>
      <xdr:rowOff>9525</xdr:rowOff>
    </xdr:from>
    <xdr:to>
      <xdr:col>9</xdr:col>
      <xdr:colOff>342900</xdr:colOff>
      <xdr:row>149</xdr:row>
      <xdr:rowOff>0</xdr:rowOff>
    </xdr:to>
    <xdr:sp>
      <xdr:nvSpPr>
        <xdr:cNvPr id="61" name="AutoShape 30"/>
        <xdr:cNvSpPr>
          <a:spLocks/>
        </xdr:cNvSpPr>
      </xdr:nvSpPr>
      <xdr:spPr>
        <a:xfrm>
          <a:off x="7905750" y="34899600"/>
          <a:ext cx="276225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150</xdr:row>
      <xdr:rowOff>19050</xdr:rowOff>
    </xdr:from>
    <xdr:to>
      <xdr:col>9</xdr:col>
      <xdr:colOff>352425</xdr:colOff>
      <xdr:row>152</xdr:row>
      <xdr:rowOff>171450</xdr:rowOff>
    </xdr:to>
    <xdr:sp>
      <xdr:nvSpPr>
        <xdr:cNvPr id="62" name="AutoShape 31"/>
        <xdr:cNvSpPr>
          <a:spLocks/>
        </xdr:cNvSpPr>
      </xdr:nvSpPr>
      <xdr:spPr>
        <a:xfrm>
          <a:off x="7915275" y="35794950"/>
          <a:ext cx="27622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147</xdr:row>
      <xdr:rowOff>28575</xdr:rowOff>
    </xdr:from>
    <xdr:to>
      <xdr:col>12</xdr:col>
      <xdr:colOff>247650</xdr:colOff>
      <xdr:row>151</xdr:row>
      <xdr:rowOff>200025</xdr:rowOff>
    </xdr:to>
    <xdr:sp>
      <xdr:nvSpPr>
        <xdr:cNvPr id="63" name="AutoShape 32"/>
        <xdr:cNvSpPr>
          <a:spLocks/>
        </xdr:cNvSpPr>
      </xdr:nvSpPr>
      <xdr:spPr>
        <a:xfrm>
          <a:off x="10534650" y="35118675"/>
          <a:ext cx="209550" cy="1057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154</xdr:row>
      <xdr:rowOff>19050</xdr:rowOff>
    </xdr:from>
    <xdr:to>
      <xdr:col>12</xdr:col>
      <xdr:colOff>295275</xdr:colOff>
      <xdr:row>157</xdr:row>
      <xdr:rowOff>0</xdr:rowOff>
    </xdr:to>
    <xdr:sp>
      <xdr:nvSpPr>
        <xdr:cNvPr id="64" name="AutoShape 33"/>
        <xdr:cNvSpPr>
          <a:spLocks/>
        </xdr:cNvSpPr>
      </xdr:nvSpPr>
      <xdr:spPr>
        <a:xfrm>
          <a:off x="10515600" y="36690300"/>
          <a:ext cx="276225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142</xdr:row>
      <xdr:rowOff>66675</xdr:rowOff>
    </xdr:from>
    <xdr:to>
      <xdr:col>7</xdr:col>
      <xdr:colOff>1114425</xdr:colOff>
      <xdr:row>144</xdr:row>
      <xdr:rowOff>28575</xdr:rowOff>
    </xdr:to>
    <xdr:sp>
      <xdr:nvSpPr>
        <xdr:cNvPr id="65" name="Text Box 47"/>
        <xdr:cNvSpPr txBox="1">
          <a:spLocks noChangeArrowheads="1"/>
        </xdr:cNvSpPr>
      </xdr:nvSpPr>
      <xdr:spPr>
        <a:xfrm>
          <a:off x="5686425" y="34061400"/>
          <a:ext cx="11144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4 perdants se recontrent ici</a:t>
          </a:r>
        </a:p>
      </xdr:txBody>
    </xdr:sp>
    <xdr:clientData fPrintsWithSheet="0"/>
  </xdr:twoCellAnchor>
  <xdr:twoCellAnchor>
    <xdr:from>
      <xdr:col>6</xdr:col>
      <xdr:colOff>447675</xdr:colOff>
      <xdr:row>141</xdr:row>
      <xdr:rowOff>66675</xdr:rowOff>
    </xdr:from>
    <xdr:to>
      <xdr:col>6</xdr:col>
      <xdr:colOff>447675</xdr:colOff>
      <xdr:row>145</xdr:row>
      <xdr:rowOff>104775</xdr:rowOff>
    </xdr:to>
    <xdr:sp>
      <xdr:nvSpPr>
        <xdr:cNvPr id="66" name="Line 48"/>
        <xdr:cNvSpPr>
          <a:spLocks/>
        </xdr:cNvSpPr>
      </xdr:nvSpPr>
      <xdr:spPr>
        <a:xfrm>
          <a:off x="5686425" y="338042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38100</xdr:rowOff>
    </xdr:from>
    <xdr:to>
      <xdr:col>1</xdr:col>
      <xdr:colOff>838200</xdr:colOff>
      <xdr:row>0</xdr:row>
      <xdr:rowOff>1247775</xdr:rowOff>
    </xdr:to>
    <xdr:pic>
      <xdr:nvPicPr>
        <xdr:cNvPr id="1" name="Image 1" descr="GUECELAR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1133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790575</xdr:colOff>
      <xdr:row>0</xdr:row>
      <xdr:rowOff>47625</xdr:rowOff>
    </xdr:from>
    <xdr:to>
      <xdr:col>7</xdr:col>
      <xdr:colOff>1924050</xdr:colOff>
      <xdr:row>0</xdr:row>
      <xdr:rowOff>1266825</xdr:rowOff>
    </xdr:to>
    <xdr:pic>
      <xdr:nvPicPr>
        <xdr:cNvPr id="2" name="Image 1" descr="GUECELAR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47625"/>
          <a:ext cx="1133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ernard.lefort.pagesperso-orange.f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bernard.lefort.pagesperso-orange.fr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11"/>
  </sheetPr>
  <dimension ref="A1:AL790"/>
  <sheetViews>
    <sheetView defaultGridColor="0" zoomScalePageLayoutView="0" colorId="63" workbookViewId="0" topLeftCell="A1">
      <pane ySplit="1" topLeftCell="A4" activePane="bottomLeft" state="frozen"/>
      <selection pane="topLeft" activeCell="A1" sqref="A1"/>
      <selection pane="bottomLeft" activeCell="L5" sqref="L5"/>
    </sheetView>
  </sheetViews>
  <sheetFormatPr defaultColWidth="11.421875" defaultRowHeight="12.75"/>
  <cols>
    <col min="1" max="1" width="4.421875" style="259" customWidth="1"/>
    <col min="2" max="2" width="3.140625" style="260" customWidth="1"/>
    <col min="3" max="3" width="31.00390625" style="260" customWidth="1"/>
    <col min="4" max="4" width="2.8515625" style="320" customWidth="1"/>
    <col min="5" max="5" width="3.140625" style="320" customWidth="1"/>
    <col min="6" max="6" width="32.7109375" style="320" customWidth="1"/>
    <col min="7" max="7" width="3.00390625" style="320" customWidth="1"/>
    <col min="8" max="8" width="3.140625" style="320" customWidth="1"/>
    <col min="9" max="9" width="31.421875" style="320" customWidth="1"/>
    <col min="10" max="10" width="3.140625" style="320" customWidth="1"/>
    <col min="11" max="11" width="3.57421875" style="320" customWidth="1"/>
    <col min="12" max="12" width="31.28125" style="320" customWidth="1"/>
    <col min="13" max="13" width="3.140625" style="320" customWidth="1"/>
    <col min="14" max="16" width="11.57421875" style="257" customWidth="1"/>
    <col min="17" max="32" width="11.57421875" style="258" customWidth="1"/>
    <col min="33" max="38" width="11.57421875" style="259" customWidth="1"/>
    <col min="39" max="16384" width="11.421875" style="260" customWidth="1"/>
  </cols>
  <sheetData>
    <row r="1" spans="1:13" ht="28.5" customHeight="1">
      <c r="A1" s="256"/>
      <c r="B1" s="256"/>
      <c r="C1" s="401" t="s">
        <v>230</v>
      </c>
      <c r="D1" s="401"/>
      <c r="E1" s="401"/>
      <c r="F1" s="401"/>
      <c r="G1" s="401"/>
      <c r="H1" s="401"/>
      <c r="I1" s="401"/>
      <c r="J1" s="401"/>
      <c r="K1" s="401"/>
      <c r="L1" s="401"/>
      <c r="M1" s="256"/>
    </row>
    <row r="2" spans="1:38" s="271" customFormat="1" ht="21.75" customHeight="1">
      <c r="A2" s="261"/>
      <c r="B2" s="261"/>
      <c r="C2" s="262" t="s">
        <v>57</v>
      </c>
      <c r="D2" s="263"/>
      <c r="E2" s="263"/>
      <c r="F2" s="264" t="s">
        <v>58</v>
      </c>
      <c r="G2" s="263"/>
      <c r="H2" s="263"/>
      <c r="I2" s="265" t="s">
        <v>64</v>
      </c>
      <c r="J2" s="263"/>
      <c r="K2" s="263"/>
      <c r="L2" s="266" t="s">
        <v>59</v>
      </c>
      <c r="M2" s="267"/>
      <c r="N2" s="268"/>
      <c r="O2" s="268"/>
      <c r="P2" s="268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70"/>
      <c r="AH2" s="270"/>
      <c r="AI2" s="270"/>
      <c r="AJ2" s="270"/>
      <c r="AK2" s="270"/>
      <c r="AL2" s="270"/>
    </row>
    <row r="3" spans="1:13" ht="19.5" customHeight="1">
      <c r="A3" s="272"/>
      <c r="B3" s="273"/>
      <c r="C3" s="274"/>
      <c r="D3" s="275"/>
      <c r="E3" s="276"/>
      <c r="F3" s="274"/>
      <c r="G3" s="275"/>
      <c r="H3" s="276"/>
      <c r="I3" s="274"/>
      <c r="J3" s="275"/>
      <c r="K3" s="276"/>
      <c r="L3" s="274"/>
      <c r="M3" s="256"/>
    </row>
    <row r="4" spans="1:13" ht="21.75" customHeight="1">
      <c r="A4" s="272"/>
      <c r="B4" s="277">
        <v>1</v>
      </c>
      <c r="C4" s="467" t="s">
        <v>238</v>
      </c>
      <c r="D4" s="278"/>
      <c r="E4" s="279">
        <v>1</v>
      </c>
      <c r="F4" s="465" t="s">
        <v>256</v>
      </c>
      <c r="G4" s="278"/>
      <c r="H4" s="279">
        <v>1</v>
      </c>
      <c r="I4" s="465" t="s">
        <v>250</v>
      </c>
      <c r="J4" s="278"/>
      <c r="K4" s="279">
        <v>1</v>
      </c>
      <c r="L4" s="465" t="s">
        <v>251</v>
      </c>
      <c r="M4" s="256"/>
    </row>
    <row r="5" spans="1:13" ht="21.75" customHeight="1">
      <c r="A5" s="272"/>
      <c r="B5" s="277">
        <v>2</v>
      </c>
      <c r="C5" s="465" t="s">
        <v>249</v>
      </c>
      <c r="D5" s="278"/>
      <c r="E5" s="279">
        <v>2</v>
      </c>
      <c r="F5" s="465" t="s">
        <v>231</v>
      </c>
      <c r="G5" s="278"/>
      <c r="H5" s="279">
        <v>2</v>
      </c>
      <c r="I5" s="465" t="s">
        <v>242</v>
      </c>
      <c r="J5" s="278"/>
      <c r="K5" s="279">
        <v>2</v>
      </c>
      <c r="L5" s="463" t="s">
        <v>260</v>
      </c>
      <c r="M5" s="256"/>
    </row>
    <row r="6" spans="1:13" ht="21.75" customHeight="1">
      <c r="A6" s="272"/>
      <c r="B6" s="277">
        <v>3</v>
      </c>
      <c r="C6" s="465" t="s">
        <v>234</v>
      </c>
      <c r="D6" s="278"/>
      <c r="E6" s="279">
        <v>3</v>
      </c>
      <c r="F6" s="465" t="s">
        <v>259</v>
      </c>
      <c r="G6" s="278"/>
      <c r="H6" s="279">
        <v>3</v>
      </c>
      <c r="I6" s="465" t="s">
        <v>243</v>
      </c>
      <c r="J6" s="278"/>
      <c r="K6" s="279">
        <v>3</v>
      </c>
      <c r="L6" s="465" t="s">
        <v>235</v>
      </c>
      <c r="M6" s="256"/>
    </row>
    <row r="7" spans="1:13" ht="21.75" customHeight="1">
      <c r="A7" s="272"/>
      <c r="B7" s="277">
        <v>4</v>
      </c>
      <c r="C7" s="465" t="s">
        <v>257</v>
      </c>
      <c r="D7" s="278"/>
      <c r="E7" s="279">
        <v>4</v>
      </c>
      <c r="F7" s="465" t="s">
        <v>246</v>
      </c>
      <c r="G7" s="278"/>
      <c r="H7" s="279">
        <v>4</v>
      </c>
      <c r="I7" s="465" t="s">
        <v>237</v>
      </c>
      <c r="J7" s="278"/>
      <c r="K7" s="279">
        <v>4</v>
      </c>
      <c r="L7" s="465" t="s">
        <v>248</v>
      </c>
      <c r="M7" s="256"/>
    </row>
    <row r="8" spans="1:13" ht="21.75" customHeight="1">
      <c r="A8" s="272"/>
      <c r="B8" s="277">
        <v>5</v>
      </c>
      <c r="C8" s="280"/>
      <c r="D8" s="278"/>
      <c r="E8" s="279">
        <v>5</v>
      </c>
      <c r="F8" s="280"/>
      <c r="G8" s="278"/>
      <c r="H8" s="279">
        <v>5</v>
      </c>
      <c r="I8" s="280"/>
      <c r="J8" s="278"/>
      <c r="K8" s="279">
        <v>5</v>
      </c>
      <c r="L8" s="280"/>
      <c r="M8" s="256"/>
    </row>
    <row r="9" spans="1:13" ht="21.75" customHeight="1">
      <c r="A9" s="272"/>
      <c r="B9" s="277">
        <v>6</v>
      </c>
      <c r="C9" s="280"/>
      <c r="D9" s="278"/>
      <c r="E9" s="279">
        <v>6</v>
      </c>
      <c r="F9" s="280"/>
      <c r="G9" s="278"/>
      <c r="H9" s="279">
        <v>6</v>
      </c>
      <c r="I9" s="280"/>
      <c r="J9" s="278"/>
      <c r="K9" s="279">
        <v>6</v>
      </c>
      <c r="L9" s="280"/>
      <c r="M9" s="256"/>
    </row>
    <row r="10" spans="1:13" ht="17.25" customHeight="1">
      <c r="A10" s="281" t="s">
        <v>43</v>
      </c>
      <c r="B10" s="282"/>
      <c r="C10" s="283">
        <f>IF(COUNTA(C4:C9)=6,15,IF(COUNTA(C4:C9)=5,10,IF(COUNTA(C4:C9)=4,6,IF(COUNTA(C4:C9)=3,3,IF(COUNTA(C4:C9)=2,1,0)))))</f>
        <v>6</v>
      </c>
      <c r="D10" s="284"/>
      <c r="E10" s="285"/>
      <c r="F10" s="283">
        <f>IF(COUNTA(F4:F9)=6,15,IF(COUNTA(F4:F9)=5,10,IF(COUNTA(F4:F9)=4,6,IF(COUNTA(F4:F9)=3,3,IF(COUNTA(F4:F9)=2,1,0)))))</f>
        <v>6</v>
      </c>
      <c r="G10" s="284"/>
      <c r="H10" s="285"/>
      <c r="I10" s="283">
        <f>IF(COUNTA(I4:I9)=6,15,IF(COUNTA(I4:I9)=5,10,IF(COUNTA(I4:I9)=4,6,IF(COUNTA(I4:I9)=3,3,IF(COUNTA(I4:I9)=2,1,0)))))</f>
        <v>6</v>
      </c>
      <c r="J10" s="284"/>
      <c r="K10" s="285"/>
      <c r="L10" s="283">
        <f>IF(COUNTA(L4:L9)=6,15,IF(COUNTA(L4:L9)=5,10,IF(COUNTA(L4:L9)=4,6,IF(COUNTA(L4:L9)=3,3,IF(COUNTA(L4:L9)=2,1,0)))))</f>
        <v>6</v>
      </c>
      <c r="M10" s="256"/>
    </row>
    <row r="11" spans="1:13" ht="19.5" customHeight="1">
      <c r="A11" s="286"/>
      <c r="B11" s="286"/>
      <c r="C11" s="287"/>
      <c r="D11" s="288"/>
      <c r="E11" s="289"/>
      <c r="F11" s="400"/>
      <c r="G11" s="400"/>
      <c r="H11" s="400"/>
      <c r="I11" s="400"/>
      <c r="J11" s="275"/>
      <c r="K11" s="275"/>
      <c r="L11" s="275"/>
      <c r="M11" s="290"/>
    </row>
    <row r="12" spans="1:13" ht="19.5" customHeight="1">
      <c r="A12" s="286"/>
      <c r="B12" s="286"/>
      <c r="C12" s="287"/>
      <c r="D12" s="288"/>
      <c r="E12" s="288"/>
      <c r="F12" s="275"/>
      <c r="G12" s="275"/>
      <c r="H12" s="275"/>
      <c r="I12" s="275"/>
      <c r="J12" s="275"/>
      <c r="K12" s="275"/>
      <c r="L12" s="275"/>
      <c r="M12" s="290"/>
    </row>
    <row r="13" spans="1:38" s="297" customFormat="1" ht="24" customHeight="1">
      <c r="A13" s="261"/>
      <c r="B13" s="261"/>
      <c r="C13" s="266" t="s">
        <v>60</v>
      </c>
      <c r="D13" s="263"/>
      <c r="E13" s="263"/>
      <c r="F13" s="291" t="s">
        <v>61</v>
      </c>
      <c r="G13" s="263"/>
      <c r="H13" s="263"/>
      <c r="I13" s="292" t="s">
        <v>62</v>
      </c>
      <c r="J13" s="263"/>
      <c r="K13" s="263"/>
      <c r="L13" s="293" t="s">
        <v>63</v>
      </c>
      <c r="M13" s="290"/>
      <c r="N13" s="294"/>
      <c r="O13" s="294"/>
      <c r="P13" s="294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6"/>
      <c r="AH13" s="296"/>
      <c r="AI13" s="296"/>
      <c r="AJ13" s="296"/>
      <c r="AK13" s="296"/>
      <c r="AL13" s="296"/>
    </row>
    <row r="14" spans="1:38" s="305" customFormat="1" ht="21" customHeight="1">
      <c r="A14" s="298"/>
      <c r="B14" s="273"/>
      <c r="C14" s="274"/>
      <c r="D14" s="299"/>
      <c r="E14" s="300"/>
      <c r="F14" s="274"/>
      <c r="G14" s="299"/>
      <c r="H14" s="300"/>
      <c r="I14" s="274"/>
      <c r="J14" s="299"/>
      <c r="K14" s="300"/>
      <c r="L14" s="274"/>
      <c r="M14" s="301"/>
      <c r="N14" s="302"/>
      <c r="O14" s="302"/>
      <c r="P14" s="302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4"/>
      <c r="AH14" s="304"/>
      <c r="AI14" s="304"/>
      <c r="AJ14" s="304"/>
      <c r="AK14" s="304"/>
      <c r="AL14" s="304"/>
    </row>
    <row r="15" spans="1:38" s="305" customFormat="1" ht="21.75" customHeight="1">
      <c r="A15" s="298"/>
      <c r="B15" s="306">
        <v>1</v>
      </c>
      <c r="C15" s="464" t="s">
        <v>252</v>
      </c>
      <c r="D15" s="307"/>
      <c r="E15" s="308">
        <v>1</v>
      </c>
      <c r="F15" s="467" t="s">
        <v>244</v>
      </c>
      <c r="G15" s="307"/>
      <c r="H15" s="308">
        <v>1</v>
      </c>
      <c r="I15" s="467" t="s">
        <v>239</v>
      </c>
      <c r="J15" s="307"/>
      <c r="K15" s="308">
        <v>1</v>
      </c>
      <c r="L15" s="467" t="s">
        <v>254</v>
      </c>
      <c r="M15" s="301"/>
      <c r="N15" s="302"/>
      <c r="O15" s="302"/>
      <c r="P15" s="302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4"/>
      <c r="AH15" s="304"/>
      <c r="AI15" s="304"/>
      <c r="AJ15" s="304"/>
      <c r="AK15" s="304"/>
      <c r="AL15" s="304"/>
    </row>
    <row r="16" spans="1:38" s="305" customFormat="1" ht="21.75" customHeight="1">
      <c r="A16" s="298"/>
      <c r="B16" s="306">
        <v>2</v>
      </c>
      <c r="C16" s="465" t="s">
        <v>247</v>
      </c>
      <c r="D16" s="307"/>
      <c r="E16" s="308">
        <v>2</v>
      </c>
      <c r="F16" s="468" t="s">
        <v>260</v>
      </c>
      <c r="G16" s="307"/>
      <c r="H16" s="308">
        <v>2</v>
      </c>
      <c r="I16" s="465" t="s">
        <v>240</v>
      </c>
      <c r="J16" s="307"/>
      <c r="K16" s="308">
        <v>2</v>
      </c>
      <c r="L16" s="465" t="s">
        <v>255</v>
      </c>
      <c r="M16" s="301"/>
      <c r="N16" s="302"/>
      <c r="O16" s="302"/>
      <c r="P16" s="302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4"/>
      <c r="AH16" s="304"/>
      <c r="AI16" s="304"/>
      <c r="AJ16" s="304"/>
      <c r="AK16" s="304"/>
      <c r="AL16" s="304"/>
    </row>
    <row r="17" spans="1:38" s="305" customFormat="1" ht="21.75" customHeight="1">
      <c r="A17" s="298"/>
      <c r="B17" s="306">
        <v>3</v>
      </c>
      <c r="C17" s="465" t="s">
        <v>245</v>
      </c>
      <c r="D17" s="307"/>
      <c r="E17" s="308">
        <v>3</v>
      </c>
      <c r="F17" s="465" t="s">
        <v>253</v>
      </c>
      <c r="G17" s="307"/>
      <c r="H17" s="308">
        <v>3</v>
      </c>
      <c r="I17" s="465" t="s">
        <v>241</v>
      </c>
      <c r="J17" s="307"/>
      <c r="K17" s="308">
        <v>3</v>
      </c>
      <c r="L17" s="465" t="s">
        <v>233</v>
      </c>
      <c r="M17" s="301"/>
      <c r="N17" s="302"/>
      <c r="O17" s="302"/>
      <c r="P17" s="302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4"/>
      <c r="AH17" s="304"/>
      <c r="AI17" s="304"/>
      <c r="AJ17" s="304"/>
      <c r="AK17" s="304"/>
      <c r="AL17" s="304"/>
    </row>
    <row r="18" spans="1:38" s="305" customFormat="1" ht="21.75" customHeight="1">
      <c r="A18" s="298"/>
      <c r="B18" s="306">
        <v>4</v>
      </c>
      <c r="C18" s="466" t="s">
        <v>260</v>
      </c>
      <c r="D18" s="307"/>
      <c r="E18" s="308">
        <v>4</v>
      </c>
      <c r="F18" s="465" t="s">
        <v>236</v>
      </c>
      <c r="G18" s="307"/>
      <c r="H18" s="308">
        <v>4</v>
      </c>
      <c r="I18" s="465" t="s">
        <v>232</v>
      </c>
      <c r="J18" s="307"/>
      <c r="K18" s="308">
        <v>4</v>
      </c>
      <c r="L18" s="465" t="s">
        <v>261</v>
      </c>
      <c r="M18" s="301"/>
      <c r="N18" s="302"/>
      <c r="O18" s="302"/>
      <c r="P18" s="302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4"/>
      <c r="AH18" s="304"/>
      <c r="AI18" s="304"/>
      <c r="AJ18" s="304"/>
      <c r="AK18" s="304"/>
      <c r="AL18" s="304"/>
    </row>
    <row r="19" spans="1:38" s="305" customFormat="1" ht="21.75" customHeight="1">
      <c r="A19" s="298"/>
      <c r="B19" s="306">
        <v>5</v>
      </c>
      <c r="C19" s="280"/>
      <c r="D19" s="307"/>
      <c r="E19" s="308">
        <v>5</v>
      </c>
      <c r="F19" s="280"/>
      <c r="G19" s="307"/>
      <c r="H19" s="308">
        <v>5</v>
      </c>
      <c r="I19" s="280"/>
      <c r="J19" s="307"/>
      <c r="K19" s="308">
        <v>5</v>
      </c>
      <c r="L19" s="280"/>
      <c r="M19" s="301"/>
      <c r="N19" s="302"/>
      <c r="O19" s="302"/>
      <c r="P19" s="302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4"/>
      <c r="AH19" s="304"/>
      <c r="AI19" s="304"/>
      <c r="AJ19" s="304"/>
      <c r="AK19" s="304"/>
      <c r="AL19" s="304"/>
    </row>
    <row r="20" spans="1:38" s="305" customFormat="1" ht="21.75" customHeight="1">
      <c r="A20" s="298"/>
      <c r="B20" s="306">
        <v>6</v>
      </c>
      <c r="C20" s="280"/>
      <c r="D20" s="307"/>
      <c r="E20" s="308">
        <v>6</v>
      </c>
      <c r="F20" s="280"/>
      <c r="G20" s="307"/>
      <c r="H20" s="308">
        <v>6</v>
      </c>
      <c r="I20" s="280"/>
      <c r="J20" s="307"/>
      <c r="K20" s="308">
        <v>6</v>
      </c>
      <c r="L20" s="280"/>
      <c r="M20" s="301"/>
      <c r="N20" s="302"/>
      <c r="O20" s="302"/>
      <c r="P20" s="302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4"/>
      <c r="AH20" s="304"/>
      <c r="AI20" s="304"/>
      <c r="AJ20" s="304"/>
      <c r="AK20" s="304"/>
      <c r="AL20" s="304"/>
    </row>
    <row r="21" spans="1:13" ht="21" customHeight="1" thickBot="1">
      <c r="A21" s="281" t="s">
        <v>43</v>
      </c>
      <c r="B21" s="282"/>
      <c r="C21" s="309">
        <f>IF(COUNTA(C15:C20)=6,15,IF(COUNTA(C15:C20)=5,10,IF(COUNTA(C15:C20)=4,6,IF(COUNTA(C15:C20)=3,3,IF(COUNTA(C15:C20)=2,1,0)))))</f>
        <v>6</v>
      </c>
      <c r="D21" s="310"/>
      <c r="E21" s="310"/>
      <c r="F21" s="309">
        <f>IF(COUNTA(F15:F20)=6,15,IF(COUNTA(F15:F20)=5,10,IF(COUNTA(F15:F20)=4,6,IF(COUNTA(F15:F20)=3,3,IF(COUNTA(F15:F20)=2,1,0)))))</f>
        <v>6</v>
      </c>
      <c r="G21" s="310"/>
      <c r="H21" s="310"/>
      <c r="I21" s="309">
        <f>IF(COUNTA(I15:I20)=6,15,IF(COUNTA(I15:I20)=5,10,IF(COUNTA(I15:I20)=4,6,IF(COUNTA(I15:I20)=3,3,IF(COUNTA(I15:I20)=2,1,0)))))</f>
        <v>6</v>
      </c>
      <c r="J21" s="310"/>
      <c r="K21" s="310"/>
      <c r="L21" s="309">
        <f>IF(COUNTA(L15:L20)=6,15,IF(COUNTA(L15:L20)=5,10,IF(COUNTA(L15:L20)=4,6,IF(COUNTA(L15:L20)=3,3,IF(COUNTA(L15:L20)=2,1,0)))))</f>
        <v>6</v>
      </c>
      <c r="M21" s="310"/>
    </row>
    <row r="22" spans="1:13" ht="27" customHeight="1" thickBot="1">
      <c r="A22" s="311"/>
      <c r="B22" s="311"/>
      <c r="C22" s="312">
        <f>SUM(C10,F10,I10,L10,C21,F21,I21,L21)</f>
        <v>48</v>
      </c>
      <c r="D22" s="311"/>
      <c r="E22" s="311"/>
      <c r="F22" s="313" t="str">
        <f>SUM(C10,F10,I10,L10,C21,F21,I21,L21)&amp;"  matchs à planifier"</f>
        <v>48  matchs à planifier</v>
      </c>
      <c r="G22" s="311"/>
      <c r="H22" s="311"/>
      <c r="I22" s="311"/>
      <c r="J22" s="311"/>
      <c r="K22" s="311"/>
      <c r="L22" s="311"/>
      <c r="M22" s="311"/>
    </row>
    <row r="23" spans="1:13" ht="27" customHeight="1">
      <c r="A23" s="314"/>
      <c r="B23" s="314"/>
      <c r="C23" s="314">
        <f>SUM(COUNTA(C4:C9,F4:F9,I4:I9,L4:L9,C15:C20,F15:F20,I15:I20,L15:L20))</f>
        <v>32</v>
      </c>
      <c r="D23" s="315"/>
      <c r="E23" s="315"/>
      <c r="F23" s="398" t="str">
        <f>C23&amp;" inscrits dans les poules de classement"</f>
        <v>32 inscrits dans les poules de classement</v>
      </c>
      <c r="G23" s="399"/>
      <c r="H23" s="399"/>
      <c r="I23" s="399"/>
      <c r="J23" s="315"/>
      <c r="K23" s="315"/>
      <c r="L23" s="315"/>
      <c r="M23" s="315"/>
    </row>
    <row r="24" spans="1:13" ht="15">
      <c r="A24" s="314"/>
      <c r="B24" s="314"/>
      <c r="C24" s="314"/>
      <c r="D24" s="315"/>
      <c r="E24" s="315"/>
      <c r="F24" s="315"/>
      <c r="G24" s="315"/>
      <c r="H24" s="315"/>
      <c r="I24" s="315"/>
      <c r="J24" s="315"/>
      <c r="K24" s="315"/>
      <c r="L24" s="315"/>
      <c r="M24" s="315"/>
    </row>
    <row r="25" spans="1:13" ht="15">
      <c r="A25" s="314"/>
      <c r="B25" s="314"/>
      <c r="C25" s="316" t="s">
        <v>54</v>
      </c>
      <c r="D25" s="315"/>
      <c r="E25" s="317"/>
      <c r="F25" s="318" t="s">
        <v>53</v>
      </c>
      <c r="G25" s="315"/>
      <c r="H25" s="315"/>
      <c r="I25" s="315"/>
      <c r="J25" s="315"/>
      <c r="K25" s="315"/>
      <c r="L25" s="315"/>
      <c r="M25" s="315"/>
    </row>
    <row r="26" spans="1:13" ht="15">
      <c r="A26" s="258"/>
      <c r="B26" s="258"/>
      <c r="C26" s="258"/>
      <c r="D26" s="319"/>
      <c r="E26" s="319"/>
      <c r="F26" s="319"/>
      <c r="G26" s="319"/>
      <c r="H26" s="319"/>
      <c r="I26" s="319"/>
      <c r="J26" s="257"/>
      <c r="K26" s="257"/>
      <c r="L26" s="257"/>
      <c r="M26" s="257"/>
    </row>
    <row r="27" spans="1:13" ht="15">
      <c r="A27" s="258"/>
      <c r="B27" s="258"/>
      <c r="C27" s="258"/>
      <c r="D27" s="319"/>
      <c r="E27" s="319"/>
      <c r="F27" s="319"/>
      <c r="G27" s="319"/>
      <c r="H27" s="319"/>
      <c r="I27" s="319"/>
      <c r="J27" s="257"/>
      <c r="K27" s="257"/>
      <c r="L27" s="257"/>
      <c r="M27" s="257"/>
    </row>
    <row r="28" spans="1:13" ht="15">
      <c r="A28" s="258"/>
      <c r="B28" s="258"/>
      <c r="C28" s="258"/>
      <c r="D28" s="319"/>
      <c r="E28" s="319"/>
      <c r="F28" s="319"/>
      <c r="G28" s="319"/>
      <c r="H28" s="319"/>
      <c r="I28" s="319"/>
      <c r="J28" s="257"/>
      <c r="K28" s="257"/>
      <c r="L28" s="257"/>
      <c r="M28" s="257"/>
    </row>
    <row r="29" spans="1:13" ht="15">
      <c r="A29" s="258"/>
      <c r="B29" s="258"/>
      <c r="C29" s="258"/>
      <c r="D29" s="319"/>
      <c r="E29" s="319"/>
      <c r="F29" s="319"/>
      <c r="G29" s="319"/>
      <c r="H29" s="319"/>
      <c r="I29" s="319"/>
      <c r="J29" s="257"/>
      <c r="K29" s="257"/>
      <c r="L29" s="257"/>
      <c r="M29" s="257"/>
    </row>
    <row r="30" spans="1:13" ht="15">
      <c r="A30" s="258"/>
      <c r="B30" s="258"/>
      <c r="C30" s="258"/>
      <c r="D30" s="257"/>
      <c r="E30" s="257"/>
      <c r="F30" s="257"/>
      <c r="G30" s="257"/>
      <c r="H30" s="257"/>
      <c r="I30" s="257"/>
      <c r="J30" s="257"/>
      <c r="K30" s="257"/>
      <c r="L30" s="257"/>
      <c r="M30" s="257"/>
    </row>
    <row r="31" spans="1:13" ht="15">
      <c r="A31" s="258"/>
      <c r="B31" s="258"/>
      <c r="C31" s="258"/>
      <c r="D31" s="257"/>
      <c r="E31" s="257"/>
      <c r="F31" s="257"/>
      <c r="G31" s="257"/>
      <c r="H31" s="257"/>
      <c r="I31" s="257"/>
      <c r="J31" s="257"/>
      <c r="K31" s="257"/>
      <c r="L31" s="257"/>
      <c r="M31" s="257"/>
    </row>
    <row r="32" spans="1:13" ht="15">
      <c r="A32" s="258"/>
      <c r="B32" s="258"/>
      <c r="C32" s="258"/>
      <c r="D32" s="257"/>
      <c r="E32" s="257"/>
      <c r="F32" s="257"/>
      <c r="G32" s="257"/>
      <c r="H32" s="257"/>
      <c r="I32" s="257"/>
      <c r="J32" s="257"/>
      <c r="K32" s="257"/>
      <c r="L32" s="257"/>
      <c r="M32" s="257"/>
    </row>
    <row r="33" spans="4:38" s="258" customFormat="1" ht="15"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AG33" s="259"/>
      <c r="AH33" s="259"/>
      <c r="AI33" s="259"/>
      <c r="AJ33" s="259"/>
      <c r="AK33" s="259"/>
      <c r="AL33" s="259"/>
    </row>
    <row r="34" spans="4:38" s="258" customFormat="1" ht="15"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AG34" s="259"/>
      <c r="AH34" s="259"/>
      <c r="AI34" s="259"/>
      <c r="AJ34" s="259"/>
      <c r="AK34" s="259"/>
      <c r="AL34" s="259"/>
    </row>
    <row r="35" spans="4:38" s="258" customFormat="1" ht="15"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AG35" s="259"/>
      <c r="AH35" s="259"/>
      <c r="AI35" s="259"/>
      <c r="AJ35" s="259"/>
      <c r="AK35" s="259"/>
      <c r="AL35" s="259"/>
    </row>
    <row r="36" spans="4:38" s="258" customFormat="1" ht="15"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AG36" s="259"/>
      <c r="AH36" s="259"/>
      <c r="AI36" s="259"/>
      <c r="AJ36" s="259"/>
      <c r="AK36" s="259"/>
      <c r="AL36" s="259"/>
    </row>
    <row r="37" spans="4:38" s="258" customFormat="1" ht="15"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AG37" s="259"/>
      <c r="AH37" s="259"/>
      <c r="AI37" s="259"/>
      <c r="AJ37" s="259"/>
      <c r="AK37" s="259"/>
      <c r="AL37" s="259"/>
    </row>
    <row r="38" spans="4:38" s="258" customFormat="1" ht="15"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AG38" s="259"/>
      <c r="AH38" s="259"/>
      <c r="AI38" s="259"/>
      <c r="AJ38" s="259"/>
      <c r="AK38" s="259"/>
      <c r="AL38" s="259"/>
    </row>
    <row r="39" spans="4:38" s="258" customFormat="1" ht="15"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AG39" s="259"/>
      <c r="AH39" s="259"/>
      <c r="AI39" s="259"/>
      <c r="AJ39" s="259"/>
      <c r="AK39" s="259"/>
      <c r="AL39" s="259"/>
    </row>
    <row r="40" spans="4:38" s="258" customFormat="1" ht="15"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AG40" s="259"/>
      <c r="AH40" s="259"/>
      <c r="AI40" s="259"/>
      <c r="AJ40" s="259"/>
      <c r="AK40" s="259"/>
      <c r="AL40" s="259"/>
    </row>
    <row r="41" spans="4:38" s="258" customFormat="1" ht="15"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AG41" s="259"/>
      <c r="AH41" s="259"/>
      <c r="AI41" s="259"/>
      <c r="AJ41" s="259"/>
      <c r="AK41" s="259"/>
      <c r="AL41" s="259"/>
    </row>
    <row r="42" spans="4:38" s="258" customFormat="1" ht="15"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AG42" s="259"/>
      <c r="AH42" s="259"/>
      <c r="AI42" s="259"/>
      <c r="AJ42" s="259"/>
      <c r="AK42" s="259"/>
      <c r="AL42" s="259"/>
    </row>
    <row r="43" spans="1:15" ht="15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</row>
    <row r="44" spans="1:15" ht="15">
      <c r="A44" s="258"/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</row>
    <row r="45" spans="1:15" ht="15">
      <c r="A45" s="258"/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</row>
    <row r="46" spans="1:15" ht="15">
      <c r="A46" s="258"/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</row>
    <row r="47" spans="1:15" ht="15">
      <c r="A47" s="258"/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</row>
    <row r="48" spans="1:15" ht="15">
      <c r="A48" s="258"/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</row>
    <row r="49" spans="1:15" ht="15">
      <c r="A49" s="258"/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</row>
    <row r="50" spans="1:15" ht="15">
      <c r="A50" s="258"/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</row>
    <row r="51" spans="1:15" ht="15">
      <c r="A51" s="258"/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</row>
    <row r="52" spans="1:15" ht="15">
      <c r="A52" s="258"/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</row>
    <row r="53" spans="1:15" ht="15">
      <c r="A53" s="258"/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</row>
    <row r="54" spans="1:15" ht="15">
      <c r="A54" s="258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</row>
    <row r="55" spans="1:15" ht="15">
      <c r="A55" s="258"/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</row>
    <row r="56" spans="1:15" ht="15">
      <c r="A56" s="258"/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</row>
    <row r="57" spans="1:15" ht="15">
      <c r="A57" s="258"/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</row>
    <row r="58" spans="1:15" ht="15">
      <c r="A58" s="258"/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</row>
    <row r="59" spans="1:15" ht="15">
      <c r="A59" s="258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</row>
    <row r="60" spans="1:15" ht="15">
      <c r="A60" s="258"/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</row>
    <row r="61" spans="1:15" ht="15">
      <c r="A61" s="258"/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</row>
    <row r="62" spans="1:15" ht="15">
      <c r="A62" s="258"/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</row>
    <row r="63" spans="1:15" ht="15">
      <c r="A63" s="258"/>
      <c r="B63" s="258"/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</row>
    <row r="64" spans="1:15" ht="15">
      <c r="A64" s="258"/>
      <c r="B64" s="258"/>
      <c r="C64" s="258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8"/>
    </row>
    <row r="65" spans="1:15" ht="15">
      <c r="A65" s="258"/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</row>
    <row r="66" spans="1:15" ht="15">
      <c r="A66" s="258"/>
      <c r="B66" s="258"/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8"/>
    </row>
    <row r="67" spans="1:15" ht="15">
      <c r="A67" s="258"/>
      <c r="B67" s="258"/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</row>
    <row r="68" spans="1:15" ht="15">
      <c r="A68" s="258"/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</row>
    <row r="69" spans="1:15" ht="15">
      <c r="A69" s="258"/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</row>
    <row r="70" spans="1:15" ht="15">
      <c r="A70" s="258"/>
      <c r="B70" s="258"/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</row>
    <row r="71" spans="1:15" ht="15">
      <c r="A71" s="258"/>
      <c r="B71" s="258"/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</row>
    <row r="72" spans="1:15" ht="15">
      <c r="A72" s="258"/>
      <c r="B72" s="258"/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</row>
    <row r="73" spans="1:15" ht="15">
      <c r="A73" s="258"/>
      <c r="B73" s="258"/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</row>
    <row r="74" spans="1:15" ht="15">
      <c r="A74" s="258"/>
      <c r="B74" s="258"/>
      <c r="C74" s="258"/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8"/>
    </row>
    <row r="75" spans="1:15" ht="15">
      <c r="A75" s="258"/>
      <c r="B75" s="258"/>
      <c r="C75" s="258"/>
      <c r="D75" s="258"/>
      <c r="E75" s="258"/>
      <c r="F75" s="258"/>
      <c r="G75" s="258"/>
      <c r="H75" s="258"/>
      <c r="I75" s="258"/>
      <c r="J75" s="258"/>
      <c r="K75" s="258"/>
      <c r="L75" s="258"/>
      <c r="M75" s="258"/>
      <c r="N75" s="258"/>
      <c r="O75" s="258"/>
    </row>
    <row r="76" spans="1:15" ht="15">
      <c r="A76" s="258"/>
      <c r="B76" s="258"/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</row>
    <row r="77" spans="1:15" ht="15">
      <c r="A77" s="258"/>
      <c r="B77" s="258"/>
      <c r="C77" s="258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</row>
    <row r="78" spans="1:15" ht="15">
      <c r="A78" s="258"/>
      <c r="B78" s="258"/>
      <c r="C78" s="258"/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58"/>
      <c r="O78" s="258"/>
    </row>
    <row r="79" spans="1:15" ht="15">
      <c r="A79" s="258"/>
      <c r="B79" s="258"/>
      <c r="C79" s="258"/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</row>
    <row r="80" spans="1:15" ht="15">
      <c r="A80" s="258"/>
      <c r="B80" s="258"/>
      <c r="C80" s="258"/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58"/>
    </row>
    <row r="81" spans="1:15" ht="15">
      <c r="A81" s="258"/>
      <c r="B81" s="258"/>
      <c r="C81" s="258"/>
      <c r="D81" s="258"/>
      <c r="E81" s="258"/>
      <c r="F81" s="258"/>
      <c r="G81" s="258"/>
      <c r="H81" s="258"/>
      <c r="I81" s="258"/>
      <c r="J81" s="258"/>
      <c r="K81" s="258"/>
      <c r="L81" s="258"/>
      <c r="M81" s="258"/>
      <c r="N81" s="258"/>
      <c r="O81" s="258"/>
    </row>
    <row r="82" spans="1:15" ht="15">
      <c r="A82" s="258"/>
      <c r="B82" s="258"/>
      <c r="C82" s="258"/>
      <c r="D82" s="258"/>
      <c r="E82" s="258"/>
      <c r="F82" s="258"/>
      <c r="G82" s="258"/>
      <c r="H82" s="258"/>
      <c r="I82" s="258"/>
      <c r="J82" s="258"/>
      <c r="K82" s="258"/>
      <c r="L82" s="258"/>
      <c r="M82" s="258"/>
      <c r="N82" s="258"/>
      <c r="O82" s="258"/>
    </row>
    <row r="83" spans="1:15" ht="15">
      <c r="A83" s="258"/>
      <c r="B83" s="258"/>
      <c r="C83" s="258"/>
      <c r="D83" s="258"/>
      <c r="E83" s="258"/>
      <c r="F83" s="258"/>
      <c r="G83" s="258"/>
      <c r="H83" s="258"/>
      <c r="I83" s="258"/>
      <c r="J83" s="258"/>
      <c r="K83" s="258"/>
      <c r="L83" s="258"/>
      <c r="M83" s="258"/>
      <c r="N83" s="258"/>
      <c r="O83" s="258"/>
    </row>
    <row r="84" spans="1:15" ht="15">
      <c r="A84" s="258"/>
      <c r="B84" s="258"/>
      <c r="C84" s="258"/>
      <c r="D84" s="258"/>
      <c r="E84" s="258"/>
      <c r="F84" s="258"/>
      <c r="G84" s="258"/>
      <c r="H84" s="258"/>
      <c r="I84" s="258"/>
      <c r="J84" s="258"/>
      <c r="K84" s="258"/>
      <c r="L84" s="258"/>
      <c r="M84" s="258"/>
      <c r="N84" s="258"/>
      <c r="O84" s="258"/>
    </row>
    <row r="85" spans="1:15" ht="15">
      <c r="A85" s="258"/>
      <c r="B85" s="258"/>
      <c r="C85" s="258"/>
      <c r="D85" s="258"/>
      <c r="E85" s="258"/>
      <c r="F85" s="258"/>
      <c r="G85" s="258"/>
      <c r="H85" s="258"/>
      <c r="I85" s="258"/>
      <c r="J85" s="258"/>
      <c r="K85" s="258"/>
      <c r="L85" s="258"/>
      <c r="M85" s="258"/>
      <c r="N85" s="258"/>
      <c r="O85" s="258"/>
    </row>
    <row r="86" spans="1:15" ht="15">
      <c r="A86" s="258"/>
      <c r="B86" s="258"/>
      <c r="C86" s="258"/>
      <c r="D86" s="258"/>
      <c r="E86" s="258"/>
      <c r="F86" s="258"/>
      <c r="G86" s="258"/>
      <c r="H86" s="258"/>
      <c r="I86" s="258"/>
      <c r="J86" s="258"/>
      <c r="K86" s="258"/>
      <c r="L86" s="258"/>
      <c r="M86" s="258"/>
      <c r="N86" s="258"/>
      <c r="O86" s="258"/>
    </row>
    <row r="87" spans="1:15" ht="15">
      <c r="A87" s="258"/>
      <c r="B87" s="258"/>
      <c r="C87" s="258"/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258"/>
    </row>
    <row r="88" spans="1:15" ht="15">
      <c r="A88" s="258"/>
      <c r="B88" s="258"/>
      <c r="C88" s="258"/>
      <c r="D88" s="258"/>
      <c r="E88" s="258"/>
      <c r="F88" s="258"/>
      <c r="G88" s="258"/>
      <c r="H88" s="258"/>
      <c r="I88" s="258"/>
      <c r="J88" s="258"/>
      <c r="K88" s="258"/>
      <c r="L88" s="258"/>
      <c r="M88" s="258"/>
      <c r="N88" s="258"/>
      <c r="O88" s="258"/>
    </row>
    <row r="89" spans="1:15" ht="15">
      <c r="A89" s="258"/>
      <c r="B89" s="258"/>
      <c r="C89" s="258"/>
      <c r="D89" s="258"/>
      <c r="E89" s="258"/>
      <c r="F89" s="258"/>
      <c r="G89" s="258"/>
      <c r="H89" s="258"/>
      <c r="I89" s="258"/>
      <c r="J89" s="258"/>
      <c r="K89" s="258"/>
      <c r="L89" s="258"/>
      <c r="M89" s="258"/>
      <c r="N89" s="258"/>
      <c r="O89" s="258"/>
    </row>
    <row r="90" spans="1:15" ht="15">
      <c r="A90" s="258"/>
      <c r="B90" s="258"/>
      <c r="C90" s="258"/>
      <c r="D90" s="258"/>
      <c r="E90" s="258"/>
      <c r="F90" s="258"/>
      <c r="G90" s="258"/>
      <c r="H90" s="258"/>
      <c r="I90" s="258"/>
      <c r="J90" s="258"/>
      <c r="K90" s="258"/>
      <c r="L90" s="258"/>
      <c r="M90" s="258"/>
      <c r="N90" s="258"/>
      <c r="O90" s="258"/>
    </row>
    <row r="91" spans="1:15" ht="15">
      <c r="A91" s="258"/>
      <c r="B91" s="258"/>
      <c r="C91" s="258"/>
      <c r="D91" s="258"/>
      <c r="E91" s="258"/>
      <c r="F91" s="258"/>
      <c r="G91" s="258"/>
      <c r="H91" s="258"/>
      <c r="I91" s="258"/>
      <c r="J91" s="258"/>
      <c r="K91" s="258"/>
      <c r="L91" s="258"/>
      <c r="M91" s="258"/>
      <c r="N91" s="258"/>
      <c r="O91" s="258"/>
    </row>
    <row r="92" spans="1:15" ht="15">
      <c r="A92" s="258"/>
      <c r="B92" s="258"/>
      <c r="C92" s="258"/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258"/>
    </row>
    <row r="93" spans="1:15" ht="15">
      <c r="A93" s="258"/>
      <c r="B93" s="258"/>
      <c r="C93" s="258"/>
      <c r="D93" s="258"/>
      <c r="E93" s="258"/>
      <c r="F93" s="258"/>
      <c r="G93" s="258"/>
      <c r="H93" s="258"/>
      <c r="I93" s="258"/>
      <c r="J93" s="258"/>
      <c r="K93" s="258"/>
      <c r="L93" s="258"/>
      <c r="M93" s="258"/>
      <c r="N93" s="258"/>
      <c r="O93" s="258"/>
    </row>
    <row r="94" spans="1:15" ht="15">
      <c r="A94" s="258"/>
      <c r="B94" s="258"/>
      <c r="C94" s="258"/>
      <c r="D94" s="258"/>
      <c r="E94" s="258"/>
      <c r="F94" s="258"/>
      <c r="G94" s="258"/>
      <c r="H94" s="258"/>
      <c r="I94" s="258"/>
      <c r="J94" s="258"/>
      <c r="K94" s="258"/>
      <c r="L94" s="258"/>
      <c r="M94" s="258"/>
      <c r="N94" s="258"/>
      <c r="O94" s="258"/>
    </row>
    <row r="95" spans="1:15" ht="15">
      <c r="A95" s="258"/>
      <c r="B95" s="258"/>
      <c r="C95" s="258"/>
      <c r="D95" s="258"/>
      <c r="E95" s="258"/>
      <c r="F95" s="258"/>
      <c r="G95" s="258"/>
      <c r="H95" s="258"/>
      <c r="I95" s="258"/>
      <c r="J95" s="258"/>
      <c r="K95" s="258"/>
      <c r="L95" s="258"/>
      <c r="M95" s="258"/>
      <c r="N95" s="258"/>
      <c r="O95" s="258"/>
    </row>
    <row r="96" spans="1:15" ht="15">
      <c r="A96" s="258"/>
      <c r="B96" s="258"/>
      <c r="C96" s="258"/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8"/>
    </row>
    <row r="97" spans="1:15" ht="15">
      <c r="A97" s="258"/>
      <c r="B97" s="258"/>
      <c r="C97" s="258"/>
      <c r="D97" s="258"/>
      <c r="E97" s="258"/>
      <c r="F97" s="258"/>
      <c r="G97" s="258"/>
      <c r="H97" s="258"/>
      <c r="I97" s="258"/>
      <c r="J97" s="258"/>
      <c r="K97" s="258"/>
      <c r="L97" s="258"/>
      <c r="M97" s="258"/>
      <c r="N97" s="258"/>
      <c r="O97" s="258"/>
    </row>
    <row r="98" spans="1:15" ht="15">
      <c r="A98" s="258"/>
      <c r="B98" s="258"/>
      <c r="C98" s="258"/>
      <c r="D98" s="258"/>
      <c r="E98" s="258"/>
      <c r="F98" s="258"/>
      <c r="G98" s="258"/>
      <c r="H98" s="258"/>
      <c r="I98" s="258"/>
      <c r="J98" s="258"/>
      <c r="K98" s="258"/>
      <c r="L98" s="258"/>
      <c r="M98" s="258"/>
      <c r="N98" s="258"/>
      <c r="O98" s="258"/>
    </row>
    <row r="99" spans="1:15" ht="15">
      <c r="A99" s="258"/>
      <c r="B99" s="258"/>
      <c r="C99" s="258"/>
      <c r="D99" s="258"/>
      <c r="E99" s="258"/>
      <c r="F99" s="258"/>
      <c r="G99" s="258"/>
      <c r="H99" s="258"/>
      <c r="I99" s="258"/>
      <c r="J99" s="258"/>
      <c r="K99" s="258"/>
      <c r="L99" s="258"/>
      <c r="M99" s="258"/>
      <c r="N99" s="258"/>
      <c r="O99" s="258"/>
    </row>
    <row r="100" spans="1:15" ht="15">
      <c r="A100" s="258"/>
      <c r="B100" s="258"/>
      <c r="C100" s="258"/>
      <c r="D100" s="258"/>
      <c r="E100" s="258"/>
      <c r="F100" s="258"/>
      <c r="G100" s="258"/>
      <c r="H100" s="258"/>
      <c r="I100" s="258"/>
      <c r="J100" s="258"/>
      <c r="K100" s="258"/>
      <c r="L100" s="258"/>
      <c r="M100" s="258"/>
      <c r="N100" s="258"/>
      <c r="O100" s="258"/>
    </row>
    <row r="101" spans="1:15" ht="15">
      <c r="A101" s="258"/>
      <c r="B101" s="258"/>
      <c r="C101" s="258"/>
      <c r="D101" s="258"/>
      <c r="E101" s="258"/>
      <c r="F101" s="258"/>
      <c r="G101" s="258"/>
      <c r="H101" s="258"/>
      <c r="I101" s="258"/>
      <c r="J101" s="258"/>
      <c r="K101" s="258"/>
      <c r="L101" s="258"/>
      <c r="M101" s="258"/>
      <c r="N101" s="258"/>
      <c r="O101" s="258"/>
    </row>
    <row r="102" spans="1:15" ht="15">
      <c r="A102" s="258"/>
      <c r="B102" s="258"/>
      <c r="C102" s="258"/>
      <c r="D102" s="258"/>
      <c r="E102" s="258"/>
      <c r="F102" s="258"/>
      <c r="G102" s="258"/>
      <c r="H102" s="258"/>
      <c r="I102" s="258"/>
      <c r="J102" s="258"/>
      <c r="K102" s="258"/>
      <c r="L102" s="258"/>
      <c r="M102" s="258"/>
      <c r="N102" s="258"/>
      <c r="O102" s="258"/>
    </row>
    <row r="103" spans="1:15" ht="15">
      <c r="A103" s="258"/>
      <c r="B103" s="258"/>
      <c r="C103" s="258"/>
      <c r="D103" s="258"/>
      <c r="E103" s="258"/>
      <c r="F103" s="258"/>
      <c r="G103" s="258"/>
      <c r="H103" s="258"/>
      <c r="I103" s="258"/>
      <c r="J103" s="258"/>
      <c r="K103" s="258"/>
      <c r="L103" s="258"/>
      <c r="M103" s="258"/>
      <c r="N103" s="258"/>
      <c r="O103" s="258"/>
    </row>
    <row r="104" spans="1:15" ht="15">
      <c r="A104" s="258"/>
      <c r="B104" s="258"/>
      <c r="C104" s="258"/>
      <c r="D104" s="258"/>
      <c r="E104" s="258"/>
      <c r="F104" s="258"/>
      <c r="G104" s="258"/>
      <c r="H104" s="258"/>
      <c r="I104" s="258"/>
      <c r="J104" s="258"/>
      <c r="K104" s="258"/>
      <c r="L104" s="258"/>
      <c r="M104" s="258"/>
      <c r="N104" s="258"/>
      <c r="O104" s="258"/>
    </row>
    <row r="105" spans="1:15" ht="15">
      <c r="A105" s="258"/>
      <c r="B105" s="258"/>
      <c r="C105" s="258"/>
      <c r="D105" s="258"/>
      <c r="E105" s="258"/>
      <c r="F105" s="258"/>
      <c r="G105" s="258"/>
      <c r="H105" s="258"/>
      <c r="I105" s="258"/>
      <c r="J105" s="258"/>
      <c r="K105" s="258"/>
      <c r="L105" s="258"/>
      <c r="M105" s="258"/>
      <c r="N105" s="258"/>
      <c r="O105" s="258"/>
    </row>
    <row r="106" spans="1:15" ht="15">
      <c r="A106" s="258"/>
      <c r="B106" s="258"/>
      <c r="C106" s="258"/>
      <c r="D106" s="258"/>
      <c r="E106" s="258"/>
      <c r="F106" s="258"/>
      <c r="G106" s="258"/>
      <c r="H106" s="258"/>
      <c r="I106" s="258"/>
      <c r="J106" s="258"/>
      <c r="K106" s="258"/>
      <c r="L106" s="258"/>
      <c r="M106" s="258"/>
      <c r="N106" s="258"/>
      <c r="O106" s="258"/>
    </row>
    <row r="107" spans="1:15" ht="15">
      <c r="A107" s="258"/>
      <c r="B107" s="258"/>
      <c r="C107" s="258"/>
      <c r="D107" s="258"/>
      <c r="E107" s="258"/>
      <c r="F107" s="258"/>
      <c r="G107" s="258"/>
      <c r="H107" s="258"/>
      <c r="I107" s="258"/>
      <c r="J107" s="258"/>
      <c r="K107" s="258"/>
      <c r="L107" s="258"/>
      <c r="M107" s="258"/>
      <c r="N107" s="258"/>
      <c r="O107" s="258"/>
    </row>
    <row r="108" spans="1:15" ht="15">
      <c r="A108" s="258"/>
      <c r="B108" s="258"/>
      <c r="C108" s="258"/>
      <c r="D108" s="258"/>
      <c r="E108" s="258"/>
      <c r="F108" s="258"/>
      <c r="G108" s="258"/>
      <c r="H108" s="258"/>
      <c r="I108" s="258"/>
      <c r="J108" s="258"/>
      <c r="K108" s="258"/>
      <c r="L108" s="258"/>
      <c r="M108" s="258"/>
      <c r="N108" s="258"/>
      <c r="O108" s="258"/>
    </row>
    <row r="109" spans="1:15" ht="15">
      <c r="A109" s="258"/>
      <c r="B109" s="258"/>
      <c r="C109" s="258"/>
      <c r="D109" s="258"/>
      <c r="E109" s="258"/>
      <c r="F109" s="258"/>
      <c r="G109" s="258"/>
      <c r="H109" s="258"/>
      <c r="I109" s="258"/>
      <c r="J109" s="258"/>
      <c r="K109" s="258"/>
      <c r="L109" s="258"/>
      <c r="M109" s="258"/>
      <c r="N109" s="258"/>
      <c r="O109" s="258"/>
    </row>
    <row r="110" spans="1:15" ht="15">
      <c r="A110" s="258"/>
      <c r="B110" s="258"/>
      <c r="C110" s="258"/>
      <c r="D110" s="258"/>
      <c r="E110" s="258"/>
      <c r="F110" s="258"/>
      <c r="G110" s="258"/>
      <c r="H110" s="258"/>
      <c r="I110" s="258"/>
      <c r="J110" s="258"/>
      <c r="K110" s="258"/>
      <c r="L110" s="258"/>
      <c r="M110" s="258"/>
      <c r="N110" s="258"/>
      <c r="O110" s="258"/>
    </row>
    <row r="111" spans="1:15" ht="15">
      <c r="A111" s="258"/>
      <c r="B111" s="258"/>
      <c r="C111" s="258"/>
      <c r="D111" s="258"/>
      <c r="E111" s="258"/>
      <c r="F111" s="258"/>
      <c r="G111" s="258"/>
      <c r="H111" s="258"/>
      <c r="I111" s="258"/>
      <c r="J111" s="258"/>
      <c r="K111" s="258"/>
      <c r="L111" s="258"/>
      <c r="M111" s="258"/>
      <c r="N111" s="258"/>
      <c r="O111" s="258"/>
    </row>
    <row r="112" spans="1:15" ht="15">
      <c r="A112" s="258"/>
      <c r="B112" s="258"/>
      <c r="C112" s="258"/>
      <c r="D112" s="258"/>
      <c r="E112" s="258"/>
      <c r="F112" s="258"/>
      <c r="G112" s="258"/>
      <c r="H112" s="258"/>
      <c r="I112" s="258"/>
      <c r="J112" s="258"/>
      <c r="K112" s="258"/>
      <c r="L112" s="258"/>
      <c r="M112" s="258"/>
      <c r="N112" s="258"/>
      <c r="O112" s="258"/>
    </row>
    <row r="113" spans="1:15" ht="15">
      <c r="A113" s="258"/>
      <c r="B113" s="258"/>
      <c r="C113" s="258"/>
      <c r="D113" s="258"/>
      <c r="E113" s="258"/>
      <c r="F113" s="258"/>
      <c r="G113" s="258"/>
      <c r="H113" s="258"/>
      <c r="I113" s="258"/>
      <c r="J113" s="258"/>
      <c r="K113" s="258"/>
      <c r="L113" s="258"/>
      <c r="M113" s="258"/>
      <c r="N113" s="258"/>
      <c r="O113" s="258"/>
    </row>
    <row r="114" spans="1:15" ht="15">
      <c r="A114" s="258"/>
      <c r="B114" s="258"/>
      <c r="C114" s="258"/>
      <c r="D114" s="258"/>
      <c r="E114" s="258"/>
      <c r="F114" s="258"/>
      <c r="G114" s="258"/>
      <c r="H114" s="258"/>
      <c r="I114" s="258"/>
      <c r="J114" s="258"/>
      <c r="K114" s="258"/>
      <c r="L114" s="258"/>
      <c r="M114" s="258"/>
      <c r="N114" s="258"/>
      <c r="O114" s="258"/>
    </row>
    <row r="115" spans="1:15" ht="15">
      <c r="A115" s="258"/>
      <c r="B115" s="258"/>
      <c r="C115" s="258"/>
      <c r="D115" s="258"/>
      <c r="E115" s="258"/>
      <c r="F115" s="258"/>
      <c r="G115" s="258"/>
      <c r="H115" s="258"/>
      <c r="I115" s="258"/>
      <c r="J115" s="258"/>
      <c r="K115" s="258"/>
      <c r="L115" s="258"/>
      <c r="M115" s="258"/>
      <c r="N115" s="258"/>
      <c r="O115" s="258"/>
    </row>
    <row r="116" spans="1:15" ht="15">
      <c r="A116" s="258"/>
      <c r="B116" s="258"/>
      <c r="C116" s="258"/>
      <c r="D116" s="258"/>
      <c r="E116" s="258"/>
      <c r="F116" s="258"/>
      <c r="G116" s="258"/>
      <c r="H116" s="258"/>
      <c r="I116" s="258"/>
      <c r="J116" s="258"/>
      <c r="K116" s="258"/>
      <c r="L116" s="258"/>
      <c r="M116" s="258"/>
      <c r="N116" s="258"/>
      <c r="O116" s="258"/>
    </row>
    <row r="117" spans="1:15" ht="15">
      <c r="A117" s="258"/>
      <c r="B117" s="258"/>
      <c r="C117" s="258"/>
      <c r="D117" s="258"/>
      <c r="E117" s="258"/>
      <c r="F117" s="258"/>
      <c r="G117" s="258"/>
      <c r="H117" s="258"/>
      <c r="I117" s="258"/>
      <c r="J117" s="258"/>
      <c r="K117" s="258"/>
      <c r="L117" s="258"/>
      <c r="M117" s="258"/>
      <c r="N117" s="258"/>
      <c r="O117" s="258"/>
    </row>
    <row r="118" spans="1:15" ht="15">
      <c r="A118" s="258"/>
      <c r="B118" s="258"/>
      <c r="C118" s="258"/>
      <c r="D118" s="258"/>
      <c r="E118" s="258"/>
      <c r="F118" s="258"/>
      <c r="G118" s="258"/>
      <c r="H118" s="258"/>
      <c r="I118" s="258"/>
      <c r="J118" s="258"/>
      <c r="K118" s="258"/>
      <c r="L118" s="258"/>
      <c r="M118" s="258"/>
      <c r="N118" s="258"/>
      <c r="O118" s="258"/>
    </row>
    <row r="119" spans="1:15" ht="15">
      <c r="A119" s="258"/>
      <c r="B119" s="258"/>
      <c r="C119" s="258"/>
      <c r="D119" s="258"/>
      <c r="E119" s="258"/>
      <c r="F119" s="258"/>
      <c r="G119" s="258"/>
      <c r="H119" s="258"/>
      <c r="I119" s="258"/>
      <c r="J119" s="258"/>
      <c r="K119" s="258"/>
      <c r="L119" s="258"/>
      <c r="M119" s="258"/>
      <c r="N119" s="258"/>
      <c r="O119" s="258"/>
    </row>
    <row r="120" spans="1:15" ht="15">
      <c r="A120" s="258"/>
      <c r="B120" s="258"/>
      <c r="C120" s="258"/>
      <c r="D120" s="258"/>
      <c r="E120" s="258"/>
      <c r="F120" s="258"/>
      <c r="G120" s="258"/>
      <c r="H120" s="258"/>
      <c r="I120" s="258"/>
      <c r="J120" s="258"/>
      <c r="K120" s="258"/>
      <c r="L120" s="258"/>
      <c r="M120" s="258"/>
      <c r="N120" s="258"/>
      <c r="O120" s="258"/>
    </row>
    <row r="121" spans="1:15" ht="15">
      <c r="A121" s="258"/>
      <c r="B121" s="258"/>
      <c r="C121" s="258"/>
      <c r="D121" s="258"/>
      <c r="E121" s="258"/>
      <c r="F121" s="258"/>
      <c r="G121" s="258"/>
      <c r="H121" s="258"/>
      <c r="I121" s="258"/>
      <c r="J121" s="258"/>
      <c r="K121" s="258"/>
      <c r="L121" s="258"/>
      <c r="M121" s="258"/>
      <c r="N121" s="258"/>
      <c r="O121" s="258"/>
    </row>
    <row r="122" spans="1:15" ht="15">
      <c r="A122" s="258"/>
      <c r="B122" s="258"/>
      <c r="C122" s="258"/>
      <c r="D122" s="258"/>
      <c r="E122" s="258"/>
      <c r="F122" s="258"/>
      <c r="G122" s="258"/>
      <c r="H122" s="258"/>
      <c r="I122" s="258"/>
      <c r="J122" s="258"/>
      <c r="K122" s="258"/>
      <c r="L122" s="258"/>
      <c r="M122" s="258"/>
      <c r="N122" s="258"/>
      <c r="O122" s="258"/>
    </row>
    <row r="123" spans="1:15" ht="15">
      <c r="A123" s="258"/>
      <c r="B123" s="258"/>
      <c r="C123" s="258"/>
      <c r="D123" s="258"/>
      <c r="E123" s="258"/>
      <c r="F123" s="258"/>
      <c r="G123" s="258"/>
      <c r="H123" s="258"/>
      <c r="I123" s="258"/>
      <c r="J123" s="258"/>
      <c r="K123" s="258"/>
      <c r="L123" s="258"/>
      <c r="M123" s="258"/>
      <c r="N123" s="258"/>
      <c r="O123" s="258"/>
    </row>
    <row r="124" spans="1:15" ht="15">
      <c r="A124" s="258"/>
      <c r="B124" s="258"/>
      <c r="C124" s="258"/>
      <c r="D124" s="258"/>
      <c r="E124" s="258"/>
      <c r="F124" s="258"/>
      <c r="G124" s="258"/>
      <c r="H124" s="258"/>
      <c r="I124" s="258"/>
      <c r="J124" s="258"/>
      <c r="K124" s="258"/>
      <c r="L124" s="258"/>
      <c r="M124" s="258"/>
      <c r="N124" s="258"/>
      <c r="O124" s="258"/>
    </row>
    <row r="125" spans="1:15" ht="15">
      <c r="A125" s="258"/>
      <c r="B125" s="258"/>
      <c r="C125" s="258"/>
      <c r="D125" s="258"/>
      <c r="E125" s="258"/>
      <c r="F125" s="258"/>
      <c r="G125" s="258"/>
      <c r="H125" s="258"/>
      <c r="I125" s="258"/>
      <c r="J125" s="258"/>
      <c r="K125" s="258"/>
      <c r="L125" s="258"/>
      <c r="M125" s="258"/>
      <c r="N125" s="258"/>
      <c r="O125" s="258"/>
    </row>
    <row r="126" spans="1:15" ht="15">
      <c r="A126" s="258"/>
      <c r="B126" s="258"/>
      <c r="C126" s="258"/>
      <c r="D126" s="258"/>
      <c r="E126" s="258"/>
      <c r="F126" s="258"/>
      <c r="G126" s="258"/>
      <c r="H126" s="258"/>
      <c r="I126" s="258"/>
      <c r="J126" s="258"/>
      <c r="K126" s="258"/>
      <c r="L126" s="258"/>
      <c r="M126" s="258"/>
      <c r="N126" s="258"/>
      <c r="O126" s="258"/>
    </row>
    <row r="127" spans="1:15" ht="15">
      <c r="A127" s="258"/>
      <c r="B127" s="258"/>
      <c r="C127" s="258"/>
      <c r="D127" s="258"/>
      <c r="E127" s="258"/>
      <c r="F127" s="258"/>
      <c r="G127" s="258"/>
      <c r="H127" s="258"/>
      <c r="I127" s="258"/>
      <c r="J127" s="258"/>
      <c r="K127" s="258"/>
      <c r="L127" s="258"/>
      <c r="M127" s="258"/>
      <c r="N127" s="258"/>
      <c r="O127" s="258"/>
    </row>
    <row r="128" spans="1:15" ht="15">
      <c r="A128" s="258"/>
      <c r="B128" s="258"/>
      <c r="C128" s="258"/>
      <c r="D128" s="258"/>
      <c r="E128" s="258"/>
      <c r="F128" s="258"/>
      <c r="G128" s="258"/>
      <c r="H128" s="258"/>
      <c r="I128" s="258"/>
      <c r="J128" s="258"/>
      <c r="K128" s="258"/>
      <c r="L128" s="258"/>
      <c r="M128" s="258"/>
      <c r="N128" s="258"/>
      <c r="O128" s="258"/>
    </row>
    <row r="129" spans="1:15" ht="15">
      <c r="A129" s="258"/>
      <c r="B129" s="258"/>
      <c r="C129" s="258"/>
      <c r="D129" s="258"/>
      <c r="E129" s="258"/>
      <c r="F129" s="258"/>
      <c r="G129" s="258"/>
      <c r="H129" s="258"/>
      <c r="I129" s="258"/>
      <c r="J129" s="258"/>
      <c r="K129" s="258"/>
      <c r="L129" s="258"/>
      <c r="M129" s="258"/>
      <c r="N129" s="258"/>
      <c r="O129" s="258"/>
    </row>
    <row r="130" spans="1:15" ht="15">
      <c r="A130" s="258"/>
      <c r="B130" s="258"/>
      <c r="C130" s="258"/>
      <c r="D130" s="258"/>
      <c r="E130" s="258"/>
      <c r="F130" s="258"/>
      <c r="G130" s="258"/>
      <c r="H130" s="258"/>
      <c r="I130" s="258"/>
      <c r="J130" s="258"/>
      <c r="K130" s="258"/>
      <c r="L130" s="258"/>
      <c r="M130" s="258"/>
      <c r="N130" s="258"/>
      <c r="O130" s="258"/>
    </row>
    <row r="131" spans="1:15" ht="15">
      <c r="A131" s="258"/>
      <c r="B131" s="258"/>
      <c r="C131" s="258"/>
      <c r="D131" s="258"/>
      <c r="E131" s="258"/>
      <c r="F131" s="258"/>
      <c r="G131" s="258"/>
      <c r="H131" s="258"/>
      <c r="I131" s="258"/>
      <c r="J131" s="258"/>
      <c r="K131" s="258"/>
      <c r="L131" s="258"/>
      <c r="M131" s="258"/>
      <c r="N131" s="258"/>
      <c r="O131" s="258"/>
    </row>
    <row r="132" spans="2:3" ht="15">
      <c r="B132" s="259"/>
      <c r="C132" s="259"/>
    </row>
    <row r="133" spans="2:3" ht="15">
      <c r="B133" s="259"/>
      <c r="C133" s="259"/>
    </row>
    <row r="134" spans="2:3" ht="15">
      <c r="B134" s="259"/>
      <c r="C134" s="259"/>
    </row>
    <row r="135" spans="2:3" ht="15">
      <c r="B135" s="259"/>
      <c r="C135" s="259"/>
    </row>
    <row r="136" spans="2:3" ht="15">
      <c r="B136" s="259"/>
      <c r="C136" s="259"/>
    </row>
    <row r="137" spans="2:3" ht="15">
      <c r="B137" s="259"/>
      <c r="C137" s="259"/>
    </row>
    <row r="138" spans="2:3" ht="15">
      <c r="B138" s="259"/>
      <c r="C138" s="259"/>
    </row>
    <row r="139" spans="2:3" ht="15">
      <c r="B139" s="259"/>
      <c r="C139" s="259"/>
    </row>
    <row r="140" spans="2:3" ht="15">
      <c r="B140" s="259"/>
      <c r="C140" s="259"/>
    </row>
    <row r="141" spans="2:3" ht="15">
      <c r="B141" s="259"/>
      <c r="C141" s="259"/>
    </row>
    <row r="142" spans="2:3" ht="15">
      <c r="B142" s="259"/>
      <c r="C142" s="259"/>
    </row>
    <row r="143" spans="2:3" ht="15">
      <c r="B143" s="259"/>
      <c r="C143" s="259"/>
    </row>
    <row r="144" spans="2:3" ht="15">
      <c r="B144" s="259"/>
      <c r="C144" s="259"/>
    </row>
    <row r="145" spans="2:3" ht="15">
      <c r="B145" s="259"/>
      <c r="C145" s="259"/>
    </row>
    <row r="146" spans="2:3" ht="15">
      <c r="B146" s="259"/>
      <c r="C146" s="259"/>
    </row>
    <row r="147" spans="2:3" ht="15">
      <c r="B147" s="259"/>
      <c r="C147" s="259"/>
    </row>
    <row r="148" spans="2:3" ht="15">
      <c r="B148" s="259"/>
      <c r="C148" s="259"/>
    </row>
    <row r="149" spans="2:3" ht="15">
      <c r="B149" s="259"/>
      <c r="C149" s="259"/>
    </row>
    <row r="150" spans="2:3" ht="15">
      <c r="B150" s="259"/>
      <c r="C150" s="259"/>
    </row>
    <row r="151" spans="2:3" ht="15">
      <c r="B151" s="259"/>
      <c r="C151" s="259"/>
    </row>
    <row r="152" spans="2:3" ht="15">
      <c r="B152" s="259"/>
      <c r="C152" s="259"/>
    </row>
    <row r="153" spans="2:3" ht="15">
      <c r="B153" s="259"/>
      <c r="C153" s="259"/>
    </row>
    <row r="154" spans="2:3" ht="15">
      <c r="B154" s="259"/>
      <c r="C154" s="259"/>
    </row>
    <row r="155" spans="2:3" ht="15">
      <c r="B155" s="259"/>
      <c r="C155" s="259"/>
    </row>
    <row r="156" spans="2:3" ht="15">
      <c r="B156" s="259"/>
      <c r="C156" s="259"/>
    </row>
    <row r="157" spans="2:3" ht="15">
      <c r="B157" s="259"/>
      <c r="C157" s="259"/>
    </row>
    <row r="158" spans="2:3" ht="15">
      <c r="B158" s="259"/>
      <c r="C158" s="259"/>
    </row>
    <row r="159" spans="2:3" ht="15">
      <c r="B159" s="259"/>
      <c r="C159" s="259"/>
    </row>
    <row r="160" spans="2:3" ht="15">
      <c r="B160" s="259"/>
      <c r="C160" s="259"/>
    </row>
    <row r="161" spans="2:3" ht="15">
      <c r="B161" s="259"/>
      <c r="C161" s="259"/>
    </row>
    <row r="162" spans="2:3" ht="15">
      <c r="B162" s="259"/>
      <c r="C162" s="259"/>
    </row>
    <row r="163" spans="2:3" ht="15">
      <c r="B163" s="259"/>
      <c r="C163" s="259"/>
    </row>
    <row r="164" spans="2:3" ht="15">
      <c r="B164" s="259"/>
      <c r="C164" s="259"/>
    </row>
    <row r="165" spans="2:3" ht="15">
      <c r="B165" s="259"/>
      <c r="C165" s="259"/>
    </row>
    <row r="166" spans="2:3" ht="15">
      <c r="B166" s="259"/>
      <c r="C166" s="259"/>
    </row>
    <row r="167" spans="2:3" ht="15">
      <c r="B167" s="259"/>
      <c r="C167" s="259"/>
    </row>
    <row r="168" spans="2:3" ht="15">
      <c r="B168" s="259"/>
      <c r="C168" s="259"/>
    </row>
    <row r="169" spans="2:3" ht="15">
      <c r="B169" s="259"/>
      <c r="C169" s="259"/>
    </row>
    <row r="170" spans="2:3" ht="15">
      <c r="B170" s="259"/>
      <c r="C170" s="259"/>
    </row>
    <row r="171" spans="2:3" ht="15">
      <c r="B171" s="259"/>
      <c r="C171" s="259"/>
    </row>
    <row r="172" spans="2:3" ht="15">
      <c r="B172" s="259"/>
      <c r="C172" s="259"/>
    </row>
    <row r="173" spans="2:3" ht="15">
      <c r="B173" s="259"/>
      <c r="C173" s="259"/>
    </row>
    <row r="174" spans="2:3" ht="15">
      <c r="B174" s="259"/>
      <c r="C174" s="259"/>
    </row>
    <row r="175" spans="2:3" ht="15">
      <c r="B175" s="259"/>
      <c r="C175" s="259"/>
    </row>
    <row r="176" spans="2:3" ht="15">
      <c r="B176" s="259"/>
      <c r="C176" s="259"/>
    </row>
    <row r="177" spans="2:3" ht="15">
      <c r="B177" s="259"/>
      <c r="C177" s="259"/>
    </row>
    <row r="178" spans="2:3" ht="15">
      <c r="B178" s="259"/>
      <c r="C178" s="259"/>
    </row>
    <row r="179" spans="2:3" ht="15">
      <c r="B179" s="259"/>
      <c r="C179" s="259"/>
    </row>
    <row r="180" spans="2:3" ht="15">
      <c r="B180" s="259"/>
      <c r="C180" s="259"/>
    </row>
    <row r="181" spans="2:3" ht="15">
      <c r="B181" s="259"/>
      <c r="C181" s="259"/>
    </row>
    <row r="182" spans="2:3" ht="15">
      <c r="B182" s="259"/>
      <c r="C182" s="259"/>
    </row>
    <row r="183" spans="2:3" ht="15">
      <c r="B183" s="259"/>
      <c r="C183" s="259"/>
    </row>
    <row r="184" spans="2:3" ht="15">
      <c r="B184" s="259"/>
      <c r="C184" s="259"/>
    </row>
    <row r="185" spans="2:3" ht="15">
      <c r="B185" s="259"/>
      <c r="C185" s="259"/>
    </row>
    <row r="186" spans="2:3" ht="15">
      <c r="B186" s="259"/>
      <c r="C186" s="259"/>
    </row>
    <row r="187" spans="2:3" ht="15">
      <c r="B187" s="259"/>
      <c r="C187" s="259"/>
    </row>
    <row r="188" spans="2:3" ht="15">
      <c r="B188" s="259"/>
      <c r="C188" s="259"/>
    </row>
    <row r="189" spans="2:3" ht="15">
      <c r="B189" s="259"/>
      <c r="C189" s="259"/>
    </row>
    <row r="190" spans="2:3" ht="15">
      <c r="B190" s="259"/>
      <c r="C190" s="259"/>
    </row>
    <row r="191" spans="2:3" ht="15">
      <c r="B191" s="259"/>
      <c r="C191" s="259"/>
    </row>
    <row r="192" spans="2:3" ht="15">
      <c r="B192" s="259"/>
      <c r="C192" s="259"/>
    </row>
    <row r="193" spans="2:3" ht="15">
      <c r="B193" s="259"/>
      <c r="C193" s="259"/>
    </row>
    <row r="194" spans="2:3" ht="15">
      <c r="B194" s="259"/>
      <c r="C194" s="259"/>
    </row>
    <row r="195" spans="2:3" ht="15">
      <c r="B195" s="259"/>
      <c r="C195" s="259"/>
    </row>
    <row r="196" spans="2:3" ht="15">
      <c r="B196" s="259"/>
      <c r="C196" s="259"/>
    </row>
    <row r="197" spans="2:3" ht="15">
      <c r="B197" s="259"/>
      <c r="C197" s="259"/>
    </row>
    <row r="198" spans="2:3" ht="15">
      <c r="B198" s="259"/>
      <c r="C198" s="259"/>
    </row>
    <row r="199" spans="2:3" ht="15">
      <c r="B199" s="259"/>
      <c r="C199" s="259"/>
    </row>
    <row r="200" spans="2:3" ht="15">
      <c r="B200" s="259"/>
      <c r="C200" s="259"/>
    </row>
    <row r="201" spans="2:3" ht="15">
      <c r="B201" s="259"/>
      <c r="C201" s="259"/>
    </row>
    <row r="202" spans="2:3" ht="15">
      <c r="B202" s="259"/>
      <c r="C202" s="259"/>
    </row>
    <row r="203" spans="2:3" ht="15">
      <c r="B203" s="259"/>
      <c r="C203" s="259"/>
    </row>
    <row r="204" spans="2:3" ht="15">
      <c r="B204" s="259"/>
      <c r="C204" s="259"/>
    </row>
    <row r="205" spans="2:3" ht="15">
      <c r="B205" s="259"/>
      <c r="C205" s="259"/>
    </row>
    <row r="206" spans="2:3" ht="15">
      <c r="B206" s="259"/>
      <c r="C206" s="259"/>
    </row>
    <row r="207" spans="2:3" ht="15">
      <c r="B207" s="259"/>
      <c r="C207" s="259"/>
    </row>
    <row r="208" spans="2:3" ht="15">
      <c r="B208" s="259"/>
      <c r="C208" s="259"/>
    </row>
    <row r="209" spans="2:3" ht="15">
      <c r="B209" s="259"/>
      <c r="C209" s="259"/>
    </row>
    <row r="210" spans="2:3" ht="15">
      <c r="B210" s="259"/>
      <c r="C210" s="259"/>
    </row>
    <row r="211" spans="2:3" ht="15">
      <c r="B211" s="259"/>
      <c r="C211" s="259"/>
    </row>
    <row r="212" spans="2:3" ht="15">
      <c r="B212" s="259"/>
      <c r="C212" s="259"/>
    </row>
    <row r="213" spans="2:3" ht="15">
      <c r="B213" s="259"/>
      <c r="C213" s="259"/>
    </row>
    <row r="214" spans="2:3" ht="15">
      <c r="B214" s="259"/>
      <c r="C214" s="259"/>
    </row>
    <row r="215" spans="2:3" ht="15">
      <c r="B215" s="259"/>
      <c r="C215" s="259"/>
    </row>
    <row r="216" spans="2:3" ht="15">
      <c r="B216" s="259"/>
      <c r="C216" s="259"/>
    </row>
    <row r="217" spans="2:3" ht="15">
      <c r="B217" s="259"/>
      <c r="C217" s="259"/>
    </row>
    <row r="218" spans="2:3" ht="15">
      <c r="B218" s="259"/>
      <c r="C218" s="259"/>
    </row>
    <row r="219" spans="2:3" ht="15">
      <c r="B219" s="259"/>
      <c r="C219" s="259"/>
    </row>
    <row r="220" spans="2:3" ht="15">
      <c r="B220" s="259"/>
      <c r="C220" s="259"/>
    </row>
    <row r="221" spans="2:3" ht="15">
      <c r="B221" s="259"/>
      <c r="C221" s="259"/>
    </row>
    <row r="222" spans="2:3" ht="15">
      <c r="B222" s="259"/>
      <c r="C222" s="259"/>
    </row>
    <row r="223" spans="2:3" ht="15">
      <c r="B223" s="259"/>
      <c r="C223" s="259"/>
    </row>
    <row r="224" spans="2:3" ht="15">
      <c r="B224" s="259"/>
      <c r="C224" s="259"/>
    </row>
    <row r="225" spans="2:3" ht="15">
      <c r="B225" s="259"/>
      <c r="C225" s="259"/>
    </row>
    <row r="226" spans="2:3" ht="15">
      <c r="B226" s="259"/>
      <c r="C226" s="259"/>
    </row>
    <row r="227" spans="2:3" ht="15">
      <c r="B227" s="259"/>
      <c r="C227" s="259"/>
    </row>
    <row r="228" spans="2:3" ht="15">
      <c r="B228" s="259"/>
      <c r="C228" s="259"/>
    </row>
    <row r="229" spans="2:3" ht="15">
      <c r="B229" s="259"/>
      <c r="C229" s="259"/>
    </row>
    <row r="230" spans="2:3" ht="15">
      <c r="B230" s="259"/>
      <c r="C230" s="259"/>
    </row>
    <row r="231" spans="2:3" ht="15">
      <c r="B231" s="259"/>
      <c r="C231" s="259"/>
    </row>
    <row r="232" spans="2:3" ht="15">
      <c r="B232" s="259"/>
      <c r="C232" s="259"/>
    </row>
    <row r="233" spans="2:3" ht="15">
      <c r="B233" s="259"/>
      <c r="C233" s="259"/>
    </row>
    <row r="234" spans="2:3" ht="15">
      <c r="B234" s="259"/>
      <c r="C234" s="259"/>
    </row>
    <row r="235" spans="2:3" ht="15">
      <c r="B235" s="259"/>
      <c r="C235" s="259"/>
    </row>
    <row r="236" spans="2:3" ht="15">
      <c r="B236" s="259"/>
      <c r="C236" s="259"/>
    </row>
    <row r="237" spans="2:3" ht="15">
      <c r="B237" s="259"/>
      <c r="C237" s="259"/>
    </row>
    <row r="238" spans="2:3" ht="15">
      <c r="B238" s="259"/>
      <c r="C238" s="259"/>
    </row>
    <row r="239" spans="2:3" ht="15">
      <c r="B239" s="259"/>
      <c r="C239" s="259"/>
    </row>
    <row r="240" spans="2:3" ht="15">
      <c r="B240" s="259"/>
      <c r="C240" s="259"/>
    </row>
    <row r="241" spans="2:3" ht="15">
      <c r="B241" s="259"/>
      <c r="C241" s="259"/>
    </row>
    <row r="242" spans="2:3" ht="15">
      <c r="B242" s="259"/>
      <c r="C242" s="259"/>
    </row>
    <row r="243" spans="2:3" ht="15">
      <c r="B243" s="259"/>
      <c r="C243" s="259"/>
    </row>
    <row r="244" spans="2:3" ht="15">
      <c r="B244" s="259"/>
      <c r="C244" s="259"/>
    </row>
    <row r="245" spans="2:3" ht="15">
      <c r="B245" s="259"/>
      <c r="C245" s="259"/>
    </row>
    <row r="246" spans="2:3" ht="15">
      <c r="B246" s="259"/>
      <c r="C246" s="259"/>
    </row>
    <row r="247" spans="2:3" ht="15">
      <c r="B247" s="259"/>
      <c r="C247" s="259"/>
    </row>
    <row r="248" spans="2:3" ht="15">
      <c r="B248" s="259"/>
      <c r="C248" s="259"/>
    </row>
    <row r="249" spans="2:3" ht="15">
      <c r="B249" s="259"/>
      <c r="C249" s="259"/>
    </row>
    <row r="250" spans="2:3" ht="15">
      <c r="B250" s="259"/>
      <c r="C250" s="259"/>
    </row>
    <row r="251" spans="2:3" ht="15">
      <c r="B251" s="259"/>
      <c r="C251" s="259"/>
    </row>
    <row r="252" spans="2:3" ht="15">
      <c r="B252" s="259"/>
      <c r="C252" s="259"/>
    </row>
    <row r="253" spans="2:3" ht="15">
      <c r="B253" s="259"/>
      <c r="C253" s="259"/>
    </row>
    <row r="254" spans="2:3" ht="15">
      <c r="B254" s="259"/>
      <c r="C254" s="259"/>
    </row>
    <row r="255" spans="2:3" ht="15">
      <c r="B255" s="259"/>
      <c r="C255" s="259"/>
    </row>
    <row r="256" spans="2:3" ht="15">
      <c r="B256" s="259"/>
      <c r="C256" s="259"/>
    </row>
    <row r="257" spans="2:3" ht="15">
      <c r="B257" s="259"/>
      <c r="C257" s="259"/>
    </row>
    <row r="258" spans="2:3" ht="15">
      <c r="B258" s="259"/>
      <c r="C258" s="259"/>
    </row>
    <row r="259" spans="2:3" ht="15">
      <c r="B259" s="259"/>
      <c r="C259" s="259"/>
    </row>
    <row r="260" spans="2:3" ht="15">
      <c r="B260" s="259"/>
      <c r="C260" s="259"/>
    </row>
    <row r="261" spans="2:3" ht="15">
      <c r="B261" s="259"/>
      <c r="C261" s="259"/>
    </row>
    <row r="262" spans="2:3" ht="15">
      <c r="B262" s="259"/>
      <c r="C262" s="259"/>
    </row>
    <row r="263" spans="2:3" ht="15">
      <c r="B263" s="259"/>
      <c r="C263" s="259"/>
    </row>
    <row r="264" spans="2:3" ht="15">
      <c r="B264" s="259"/>
      <c r="C264" s="259"/>
    </row>
    <row r="265" spans="2:3" ht="15">
      <c r="B265" s="259"/>
      <c r="C265" s="259"/>
    </row>
    <row r="266" spans="2:3" ht="15">
      <c r="B266" s="259"/>
      <c r="C266" s="259"/>
    </row>
    <row r="267" spans="2:3" ht="15">
      <c r="B267" s="259"/>
      <c r="C267" s="259"/>
    </row>
    <row r="268" spans="2:3" ht="15">
      <c r="B268" s="259"/>
      <c r="C268" s="259"/>
    </row>
    <row r="269" spans="2:3" ht="15">
      <c r="B269" s="259"/>
      <c r="C269" s="259"/>
    </row>
    <row r="270" spans="2:3" ht="15">
      <c r="B270" s="259"/>
      <c r="C270" s="259"/>
    </row>
    <row r="271" spans="2:3" ht="15">
      <c r="B271" s="259"/>
      <c r="C271" s="259"/>
    </row>
    <row r="272" spans="2:3" ht="15">
      <c r="B272" s="259"/>
      <c r="C272" s="259"/>
    </row>
    <row r="273" spans="2:3" ht="15">
      <c r="B273" s="259"/>
      <c r="C273" s="259"/>
    </row>
    <row r="274" spans="2:3" ht="15">
      <c r="B274" s="259"/>
      <c r="C274" s="259"/>
    </row>
    <row r="275" spans="2:3" ht="15">
      <c r="B275" s="259"/>
      <c r="C275" s="259"/>
    </row>
    <row r="276" spans="2:3" ht="15">
      <c r="B276" s="259"/>
      <c r="C276" s="259"/>
    </row>
    <row r="277" spans="2:3" ht="15">
      <c r="B277" s="259"/>
      <c r="C277" s="259"/>
    </row>
    <row r="278" spans="2:3" ht="15">
      <c r="B278" s="259"/>
      <c r="C278" s="259"/>
    </row>
    <row r="279" spans="2:3" ht="15">
      <c r="B279" s="259"/>
      <c r="C279" s="259"/>
    </row>
    <row r="280" spans="2:3" ht="15">
      <c r="B280" s="259"/>
      <c r="C280" s="259"/>
    </row>
    <row r="281" spans="2:3" ht="15">
      <c r="B281" s="259"/>
      <c r="C281" s="259"/>
    </row>
    <row r="282" spans="2:3" ht="15">
      <c r="B282" s="259"/>
      <c r="C282" s="259"/>
    </row>
    <row r="283" spans="2:3" ht="15">
      <c r="B283" s="259"/>
      <c r="C283" s="259"/>
    </row>
    <row r="284" spans="2:3" ht="15">
      <c r="B284" s="259"/>
      <c r="C284" s="259"/>
    </row>
    <row r="285" spans="2:3" ht="15">
      <c r="B285" s="259"/>
      <c r="C285" s="259"/>
    </row>
    <row r="286" spans="2:3" ht="15">
      <c r="B286" s="259"/>
      <c r="C286" s="259"/>
    </row>
    <row r="287" spans="2:3" ht="15">
      <c r="B287" s="259"/>
      <c r="C287" s="259"/>
    </row>
    <row r="288" spans="2:3" ht="15">
      <c r="B288" s="259"/>
      <c r="C288" s="259"/>
    </row>
    <row r="289" spans="2:3" ht="15">
      <c r="B289" s="259"/>
      <c r="C289" s="259"/>
    </row>
    <row r="290" spans="2:3" ht="15">
      <c r="B290" s="259"/>
      <c r="C290" s="259"/>
    </row>
    <row r="291" spans="2:3" ht="15">
      <c r="B291" s="259"/>
      <c r="C291" s="259"/>
    </row>
    <row r="292" spans="2:3" ht="15">
      <c r="B292" s="259"/>
      <c r="C292" s="259"/>
    </row>
    <row r="293" spans="2:3" ht="15">
      <c r="B293" s="259"/>
      <c r="C293" s="259"/>
    </row>
    <row r="294" spans="2:3" ht="15">
      <c r="B294" s="259"/>
      <c r="C294" s="259"/>
    </row>
    <row r="295" spans="2:3" ht="15">
      <c r="B295" s="259"/>
      <c r="C295" s="259"/>
    </row>
    <row r="296" spans="2:3" ht="15">
      <c r="B296" s="259"/>
      <c r="C296" s="259"/>
    </row>
    <row r="297" spans="2:3" ht="15">
      <c r="B297" s="259"/>
      <c r="C297" s="259"/>
    </row>
    <row r="298" spans="2:3" ht="15">
      <c r="B298" s="259"/>
      <c r="C298" s="259"/>
    </row>
    <row r="299" spans="2:3" ht="15">
      <c r="B299" s="259"/>
      <c r="C299" s="259"/>
    </row>
    <row r="300" spans="2:3" ht="15">
      <c r="B300" s="259"/>
      <c r="C300" s="259"/>
    </row>
    <row r="301" spans="2:3" ht="15">
      <c r="B301" s="259"/>
      <c r="C301" s="259"/>
    </row>
    <row r="302" spans="2:3" ht="15">
      <c r="B302" s="259"/>
      <c r="C302" s="259"/>
    </row>
    <row r="303" spans="2:3" ht="15">
      <c r="B303" s="259"/>
      <c r="C303" s="259"/>
    </row>
    <row r="304" spans="2:3" ht="15">
      <c r="B304" s="259"/>
      <c r="C304" s="259"/>
    </row>
    <row r="305" spans="2:3" ht="15">
      <c r="B305" s="259"/>
      <c r="C305" s="259"/>
    </row>
    <row r="306" spans="2:3" ht="15">
      <c r="B306" s="259"/>
      <c r="C306" s="259"/>
    </row>
    <row r="307" spans="2:3" ht="15">
      <c r="B307" s="259"/>
      <c r="C307" s="259"/>
    </row>
    <row r="308" spans="2:3" ht="15">
      <c r="B308" s="259"/>
      <c r="C308" s="259"/>
    </row>
    <row r="309" spans="2:3" ht="15">
      <c r="B309" s="259"/>
      <c r="C309" s="259"/>
    </row>
    <row r="310" spans="2:3" ht="15">
      <c r="B310" s="259"/>
      <c r="C310" s="259"/>
    </row>
    <row r="311" spans="2:3" ht="15">
      <c r="B311" s="259"/>
      <c r="C311" s="259"/>
    </row>
    <row r="312" spans="2:3" ht="15">
      <c r="B312" s="259"/>
      <c r="C312" s="259"/>
    </row>
    <row r="313" spans="2:3" ht="15">
      <c r="B313" s="259"/>
      <c r="C313" s="259"/>
    </row>
    <row r="314" spans="2:3" ht="15">
      <c r="B314" s="259"/>
      <c r="C314" s="259"/>
    </row>
    <row r="315" spans="2:3" ht="15">
      <c r="B315" s="259"/>
      <c r="C315" s="259"/>
    </row>
    <row r="316" spans="2:3" ht="15">
      <c r="B316" s="259"/>
      <c r="C316" s="259"/>
    </row>
    <row r="317" spans="2:3" ht="15">
      <c r="B317" s="259"/>
      <c r="C317" s="259"/>
    </row>
    <row r="318" spans="2:3" ht="15">
      <c r="B318" s="259"/>
      <c r="C318" s="259"/>
    </row>
    <row r="319" spans="2:3" ht="15">
      <c r="B319" s="259"/>
      <c r="C319" s="259"/>
    </row>
    <row r="320" spans="2:3" ht="15">
      <c r="B320" s="259"/>
      <c r="C320" s="259"/>
    </row>
    <row r="321" spans="2:3" ht="15">
      <c r="B321" s="259"/>
      <c r="C321" s="259"/>
    </row>
    <row r="322" spans="2:3" ht="15">
      <c r="B322" s="259"/>
      <c r="C322" s="259"/>
    </row>
    <row r="323" spans="2:3" ht="15">
      <c r="B323" s="259"/>
      <c r="C323" s="259"/>
    </row>
    <row r="324" spans="2:3" ht="15">
      <c r="B324" s="259"/>
      <c r="C324" s="259"/>
    </row>
    <row r="325" spans="2:3" ht="15">
      <c r="B325" s="259"/>
      <c r="C325" s="259"/>
    </row>
    <row r="326" spans="2:3" ht="15">
      <c r="B326" s="259"/>
      <c r="C326" s="259"/>
    </row>
    <row r="327" spans="2:3" ht="15">
      <c r="B327" s="259"/>
      <c r="C327" s="259"/>
    </row>
    <row r="328" spans="2:3" ht="15">
      <c r="B328" s="259"/>
      <c r="C328" s="259"/>
    </row>
    <row r="329" spans="2:3" ht="15">
      <c r="B329" s="259"/>
      <c r="C329" s="259"/>
    </row>
    <row r="330" spans="2:3" ht="15">
      <c r="B330" s="259"/>
      <c r="C330" s="259"/>
    </row>
    <row r="331" spans="2:3" ht="15">
      <c r="B331" s="259"/>
      <c r="C331" s="259"/>
    </row>
    <row r="332" spans="2:3" ht="15">
      <c r="B332" s="259"/>
      <c r="C332" s="259"/>
    </row>
    <row r="333" spans="2:3" ht="15">
      <c r="B333" s="259"/>
      <c r="C333" s="259"/>
    </row>
    <row r="334" spans="2:3" ht="15">
      <c r="B334" s="259"/>
      <c r="C334" s="259"/>
    </row>
    <row r="335" spans="2:3" ht="15">
      <c r="B335" s="259"/>
      <c r="C335" s="259"/>
    </row>
    <row r="336" spans="2:3" ht="15">
      <c r="B336" s="259"/>
      <c r="C336" s="259"/>
    </row>
    <row r="337" spans="2:3" ht="15">
      <c r="B337" s="259"/>
      <c r="C337" s="259"/>
    </row>
    <row r="338" spans="2:3" ht="15">
      <c r="B338" s="259"/>
      <c r="C338" s="259"/>
    </row>
    <row r="339" spans="2:3" ht="15">
      <c r="B339" s="259"/>
      <c r="C339" s="259"/>
    </row>
    <row r="340" spans="2:3" ht="15">
      <c r="B340" s="259"/>
      <c r="C340" s="259"/>
    </row>
    <row r="341" spans="2:3" ht="15">
      <c r="B341" s="259"/>
      <c r="C341" s="259"/>
    </row>
    <row r="342" spans="2:3" ht="15">
      <c r="B342" s="259"/>
      <c r="C342" s="259"/>
    </row>
    <row r="343" spans="2:3" ht="15">
      <c r="B343" s="259"/>
      <c r="C343" s="259"/>
    </row>
    <row r="344" spans="2:3" ht="15">
      <c r="B344" s="259"/>
      <c r="C344" s="259"/>
    </row>
    <row r="345" spans="2:3" ht="15">
      <c r="B345" s="259"/>
      <c r="C345" s="259"/>
    </row>
    <row r="346" spans="2:3" ht="15">
      <c r="B346" s="259"/>
      <c r="C346" s="259"/>
    </row>
    <row r="347" spans="2:3" ht="15">
      <c r="B347" s="259"/>
      <c r="C347" s="259"/>
    </row>
    <row r="348" spans="2:3" ht="15">
      <c r="B348" s="259"/>
      <c r="C348" s="259"/>
    </row>
    <row r="349" spans="2:3" ht="15">
      <c r="B349" s="259"/>
      <c r="C349" s="259"/>
    </row>
    <row r="350" spans="2:3" ht="15">
      <c r="B350" s="259"/>
      <c r="C350" s="259"/>
    </row>
    <row r="351" spans="2:3" ht="15">
      <c r="B351" s="259"/>
      <c r="C351" s="259"/>
    </row>
    <row r="352" spans="2:3" ht="15">
      <c r="B352" s="259"/>
      <c r="C352" s="259"/>
    </row>
    <row r="353" spans="2:3" ht="15">
      <c r="B353" s="259"/>
      <c r="C353" s="259"/>
    </row>
    <row r="354" spans="2:3" ht="15">
      <c r="B354" s="259"/>
      <c r="C354" s="259"/>
    </row>
    <row r="355" spans="2:3" ht="15">
      <c r="B355" s="259"/>
      <c r="C355" s="259"/>
    </row>
    <row r="356" spans="2:3" ht="15">
      <c r="B356" s="259"/>
      <c r="C356" s="259"/>
    </row>
    <row r="357" spans="2:3" ht="15">
      <c r="B357" s="259"/>
      <c r="C357" s="259"/>
    </row>
    <row r="358" spans="2:3" ht="15">
      <c r="B358" s="259"/>
      <c r="C358" s="259"/>
    </row>
    <row r="359" spans="2:3" ht="15">
      <c r="B359" s="259"/>
      <c r="C359" s="259"/>
    </row>
    <row r="360" spans="2:3" ht="15">
      <c r="B360" s="259"/>
      <c r="C360" s="259"/>
    </row>
    <row r="361" spans="2:3" ht="15">
      <c r="B361" s="259"/>
      <c r="C361" s="259"/>
    </row>
    <row r="362" spans="2:3" ht="15">
      <c r="B362" s="259"/>
      <c r="C362" s="259"/>
    </row>
    <row r="363" spans="2:3" ht="15">
      <c r="B363" s="259"/>
      <c r="C363" s="259"/>
    </row>
    <row r="364" spans="2:3" ht="15">
      <c r="B364" s="259"/>
      <c r="C364" s="259"/>
    </row>
    <row r="365" spans="2:3" ht="15">
      <c r="B365" s="259"/>
      <c r="C365" s="259"/>
    </row>
    <row r="366" spans="2:3" ht="15">
      <c r="B366" s="259"/>
      <c r="C366" s="259"/>
    </row>
    <row r="367" spans="2:3" ht="15">
      <c r="B367" s="259"/>
      <c r="C367" s="259"/>
    </row>
    <row r="368" spans="2:3" ht="15">
      <c r="B368" s="259"/>
      <c r="C368" s="259"/>
    </row>
    <row r="369" spans="2:3" ht="15">
      <c r="B369" s="259"/>
      <c r="C369" s="259"/>
    </row>
    <row r="370" spans="2:3" ht="15">
      <c r="B370" s="259"/>
      <c r="C370" s="259"/>
    </row>
    <row r="371" spans="2:3" ht="15">
      <c r="B371" s="259"/>
      <c r="C371" s="259"/>
    </row>
    <row r="372" spans="2:3" ht="15">
      <c r="B372" s="259"/>
      <c r="C372" s="259"/>
    </row>
    <row r="373" spans="2:3" ht="15">
      <c r="B373" s="259"/>
      <c r="C373" s="259"/>
    </row>
    <row r="374" spans="2:3" ht="15">
      <c r="B374" s="259"/>
      <c r="C374" s="259"/>
    </row>
    <row r="375" spans="2:3" ht="15">
      <c r="B375" s="259"/>
      <c r="C375" s="259"/>
    </row>
    <row r="376" spans="2:3" ht="15">
      <c r="B376" s="259"/>
      <c r="C376" s="259"/>
    </row>
    <row r="377" spans="2:3" ht="15">
      <c r="B377" s="259"/>
      <c r="C377" s="259"/>
    </row>
    <row r="378" spans="2:3" ht="15">
      <c r="B378" s="259"/>
      <c r="C378" s="259"/>
    </row>
    <row r="379" spans="2:3" ht="15">
      <c r="B379" s="259"/>
      <c r="C379" s="259"/>
    </row>
    <row r="380" spans="2:3" ht="15">
      <c r="B380" s="259"/>
      <c r="C380" s="259"/>
    </row>
    <row r="381" spans="2:3" ht="15">
      <c r="B381" s="259"/>
      <c r="C381" s="259"/>
    </row>
    <row r="382" spans="2:3" ht="15">
      <c r="B382" s="259"/>
      <c r="C382" s="259"/>
    </row>
    <row r="383" spans="2:3" ht="15">
      <c r="B383" s="259"/>
      <c r="C383" s="259"/>
    </row>
    <row r="384" spans="2:3" ht="15">
      <c r="B384" s="259"/>
      <c r="C384" s="259"/>
    </row>
    <row r="385" spans="2:3" ht="15">
      <c r="B385" s="259"/>
      <c r="C385" s="259"/>
    </row>
    <row r="386" spans="2:3" ht="15">
      <c r="B386" s="259"/>
      <c r="C386" s="259"/>
    </row>
    <row r="387" spans="2:3" ht="15">
      <c r="B387" s="259"/>
      <c r="C387" s="259"/>
    </row>
    <row r="388" spans="2:3" ht="15">
      <c r="B388" s="259"/>
      <c r="C388" s="259"/>
    </row>
    <row r="389" spans="2:3" ht="15">
      <c r="B389" s="259"/>
      <c r="C389" s="259"/>
    </row>
    <row r="390" spans="2:3" ht="15">
      <c r="B390" s="259"/>
      <c r="C390" s="259"/>
    </row>
    <row r="391" spans="2:3" ht="15">
      <c r="B391" s="259"/>
      <c r="C391" s="259"/>
    </row>
    <row r="392" spans="2:3" ht="15">
      <c r="B392" s="259"/>
      <c r="C392" s="259"/>
    </row>
    <row r="393" spans="2:3" ht="15">
      <c r="B393" s="259"/>
      <c r="C393" s="259"/>
    </row>
    <row r="394" spans="2:3" ht="15">
      <c r="B394" s="259"/>
      <c r="C394" s="259"/>
    </row>
    <row r="395" spans="2:3" ht="15">
      <c r="B395" s="259"/>
      <c r="C395" s="259"/>
    </row>
    <row r="396" spans="2:3" ht="15">
      <c r="B396" s="259"/>
      <c r="C396" s="259"/>
    </row>
    <row r="397" spans="2:3" ht="15">
      <c r="B397" s="259"/>
      <c r="C397" s="259"/>
    </row>
    <row r="398" spans="2:3" ht="15">
      <c r="B398" s="259"/>
      <c r="C398" s="259"/>
    </row>
    <row r="399" spans="2:3" ht="15">
      <c r="B399" s="259"/>
      <c r="C399" s="259"/>
    </row>
    <row r="400" spans="2:3" ht="15">
      <c r="B400" s="259"/>
      <c r="C400" s="259"/>
    </row>
    <row r="401" spans="2:3" ht="15">
      <c r="B401" s="259"/>
      <c r="C401" s="259"/>
    </row>
    <row r="402" spans="2:3" ht="15">
      <c r="B402" s="259"/>
      <c r="C402" s="259"/>
    </row>
    <row r="403" spans="2:3" ht="15">
      <c r="B403" s="259"/>
      <c r="C403" s="259"/>
    </row>
    <row r="404" spans="2:3" ht="15">
      <c r="B404" s="259"/>
      <c r="C404" s="259"/>
    </row>
    <row r="405" spans="2:3" ht="15">
      <c r="B405" s="259"/>
      <c r="C405" s="259"/>
    </row>
    <row r="406" spans="2:3" ht="15">
      <c r="B406" s="259"/>
      <c r="C406" s="259"/>
    </row>
    <row r="407" spans="2:3" ht="15">
      <c r="B407" s="259"/>
      <c r="C407" s="259"/>
    </row>
    <row r="408" spans="2:3" ht="15">
      <c r="B408" s="259"/>
      <c r="C408" s="259"/>
    </row>
    <row r="409" spans="2:3" ht="15">
      <c r="B409" s="259"/>
      <c r="C409" s="259"/>
    </row>
    <row r="410" spans="2:3" ht="15">
      <c r="B410" s="259"/>
      <c r="C410" s="259"/>
    </row>
    <row r="411" spans="2:3" ht="15">
      <c r="B411" s="259"/>
      <c r="C411" s="259"/>
    </row>
    <row r="412" spans="2:3" ht="15">
      <c r="B412" s="259"/>
      <c r="C412" s="259"/>
    </row>
    <row r="413" spans="2:3" ht="15">
      <c r="B413" s="259"/>
      <c r="C413" s="259"/>
    </row>
    <row r="414" spans="2:3" ht="15">
      <c r="B414" s="259"/>
      <c r="C414" s="259"/>
    </row>
    <row r="415" spans="2:3" ht="15">
      <c r="B415" s="259"/>
      <c r="C415" s="259"/>
    </row>
    <row r="416" spans="2:3" ht="15">
      <c r="B416" s="259"/>
      <c r="C416" s="259"/>
    </row>
    <row r="417" spans="2:3" ht="15">
      <c r="B417" s="259"/>
      <c r="C417" s="259"/>
    </row>
    <row r="418" spans="2:3" ht="15">
      <c r="B418" s="259"/>
      <c r="C418" s="259"/>
    </row>
    <row r="419" spans="2:3" ht="15">
      <c r="B419" s="259"/>
      <c r="C419" s="259"/>
    </row>
    <row r="420" spans="2:3" ht="15">
      <c r="B420" s="259"/>
      <c r="C420" s="259"/>
    </row>
    <row r="421" spans="2:3" ht="15">
      <c r="B421" s="259"/>
      <c r="C421" s="259"/>
    </row>
    <row r="422" spans="2:3" ht="15">
      <c r="B422" s="259"/>
      <c r="C422" s="259"/>
    </row>
    <row r="423" spans="2:3" ht="15">
      <c r="B423" s="259"/>
      <c r="C423" s="259"/>
    </row>
    <row r="424" spans="2:3" ht="15">
      <c r="B424" s="259"/>
      <c r="C424" s="259"/>
    </row>
    <row r="425" spans="2:3" ht="15">
      <c r="B425" s="259"/>
      <c r="C425" s="259"/>
    </row>
    <row r="426" spans="2:3" ht="15">
      <c r="B426" s="259"/>
      <c r="C426" s="259"/>
    </row>
    <row r="427" spans="2:3" ht="15">
      <c r="B427" s="259"/>
      <c r="C427" s="259"/>
    </row>
    <row r="428" spans="2:3" ht="15">
      <c r="B428" s="259"/>
      <c r="C428" s="259"/>
    </row>
    <row r="429" spans="2:3" ht="15">
      <c r="B429" s="259"/>
      <c r="C429" s="259"/>
    </row>
    <row r="430" spans="2:3" ht="15">
      <c r="B430" s="259"/>
      <c r="C430" s="259"/>
    </row>
    <row r="431" spans="2:3" ht="15">
      <c r="B431" s="259"/>
      <c r="C431" s="259"/>
    </row>
    <row r="432" spans="2:3" ht="15">
      <c r="B432" s="259"/>
      <c r="C432" s="259"/>
    </row>
    <row r="433" spans="2:3" ht="15">
      <c r="B433" s="259"/>
      <c r="C433" s="259"/>
    </row>
    <row r="434" spans="2:3" ht="15">
      <c r="B434" s="259"/>
      <c r="C434" s="259"/>
    </row>
    <row r="435" spans="2:3" ht="15">
      <c r="B435" s="259"/>
      <c r="C435" s="259"/>
    </row>
    <row r="436" spans="2:3" ht="15">
      <c r="B436" s="259"/>
      <c r="C436" s="259"/>
    </row>
    <row r="437" spans="2:3" ht="15">
      <c r="B437" s="259"/>
      <c r="C437" s="259"/>
    </row>
    <row r="438" spans="2:3" ht="15">
      <c r="B438" s="259"/>
      <c r="C438" s="259"/>
    </row>
    <row r="439" spans="2:3" ht="15">
      <c r="B439" s="259"/>
      <c r="C439" s="259"/>
    </row>
    <row r="440" spans="2:3" ht="15">
      <c r="B440" s="259"/>
      <c r="C440" s="259"/>
    </row>
    <row r="441" spans="2:3" ht="15">
      <c r="B441" s="259"/>
      <c r="C441" s="259"/>
    </row>
    <row r="442" spans="2:3" ht="15">
      <c r="B442" s="259"/>
      <c r="C442" s="259"/>
    </row>
    <row r="443" spans="2:3" ht="15">
      <c r="B443" s="259"/>
      <c r="C443" s="259"/>
    </row>
    <row r="444" spans="2:3" ht="15">
      <c r="B444" s="259"/>
      <c r="C444" s="259"/>
    </row>
    <row r="445" spans="2:3" ht="15">
      <c r="B445" s="259"/>
      <c r="C445" s="259"/>
    </row>
    <row r="446" spans="2:3" ht="15">
      <c r="B446" s="259"/>
      <c r="C446" s="259"/>
    </row>
    <row r="447" spans="2:3" ht="15">
      <c r="B447" s="259"/>
      <c r="C447" s="259"/>
    </row>
    <row r="448" spans="2:3" ht="15">
      <c r="B448" s="259"/>
      <c r="C448" s="259"/>
    </row>
    <row r="449" spans="2:3" ht="15">
      <c r="B449" s="259"/>
      <c r="C449" s="259"/>
    </row>
    <row r="450" spans="2:3" ht="15">
      <c r="B450" s="259"/>
      <c r="C450" s="259"/>
    </row>
    <row r="451" spans="2:3" ht="15">
      <c r="B451" s="259"/>
      <c r="C451" s="259"/>
    </row>
    <row r="452" spans="2:3" ht="15">
      <c r="B452" s="259"/>
      <c r="C452" s="259"/>
    </row>
    <row r="453" spans="2:3" ht="15">
      <c r="B453" s="259"/>
      <c r="C453" s="259"/>
    </row>
    <row r="454" spans="2:3" ht="15">
      <c r="B454" s="259"/>
      <c r="C454" s="259"/>
    </row>
    <row r="455" spans="2:3" ht="15">
      <c r="B455" s="259"/>
      <c r="C455" s="259"/>
    </row>
    <row r="456" spans="2:3" ht="15">
      <c r="B456" s="259"/>
      <c r="C456" s="259"/>
    </row>
    <row r="457" spans="2:3" ht="15">
      <c r="B457" s="259"/>
      <c r="C457" s="259"/>
    </row>
    <row r="458" spans="2:3" ht="15">
      <c r="B458" s="259"/>
      <c r="C458" s="259"/>
    </row>
    <row r="459" spans="2:3" ht="15">
      <c r="B459" s="259"/>
      <c r="C459" s="259"/>
    </row>
    <row r="460" spans="2:3" ht="15">
      <c r="B460" s="259"/>
      <c r="C460" s="259"/>
    </row>
    <row r="461" spans="2:3" ht="15">
      <c r="B461" s="259"/>
      <c r="C461" s="259"/>
    </row>
    <row r="462" spans="2:3" ht="15">
      <c r="B462" s="259"/>
      <c r="C462" s="259"/>
    </row>
    <row r="463" spans="2:3" ht="15">
      <c r="B463" s="259"/>
      <c r="C463" s="259"/>
    </row>
    <row r="464" spans="2:3" ht="15">
      <c r="B464" s="259"/>
      <c r="C464" s="259"/>
    </row>
    <row r="465" spans="2:3" ht="15">
      <c r="B465" s="259"/>
      <c r="C465" s="259"/>
    </row>
    <row r="466" spans="2:3" ht="15">
      <c r="B466" s="259"/>
      <c r="C466" s="259"/>
    </row>
    <row r="467" spans="2:3" ht="15">
      <c r="B467" s="259"/>
      <c r="C467" s="259"/>
    </row>
    <row r="468" spans="2:3" ht="15">
      <c r="B468" s="259"/>
      <c r="C468" s="259"/>
    </row>
    <row r="469" spans="2:3" ht="15">
      <c r="B469" s="259"/>
      <c r="C469" s="259"/>
    </row>
    <row r="470" spans="2:3" ht="15">
      <c r="B470" s="259"/>
      <c r="C470" s="259"/>
    </row>
    <row r="471" spans="2:3" ht="15">
      <c r="B471" s="259"/>
      <c r="C471" s="259"/>
    </row>
    <row r="472" spans="2:3" ht="15">
      <c r="B472" s="259"/>
      <c r="C472" s="259"/>
    </row>
    <row r="473" spans="2:3" ht="15">
      <c r="B473" s="259"/>
      <c r="C473" s="259"/>
    </row>
    <row r="474" spans="2:3" ht="15">
      <c r="B474" s="259"/>
      <c r="C474" s="259"/>
    </row>
    <row r="475" spans="2:3" ht="15">
      <c r="B475" s="259"/>
      <c r="C475" s="259"/>
    </row>
    <row r="476" spans="2:3" ht="15">
      <c r="B476" s="259"/>
      <c r="C476" s="259"/>
    </row>
    <row r="477" spans="2:3" ht="15">
      <c r="B477" s="259"/>
      <c r="C477" s="259"/>
    </row>
    <row r="478" spans="2:3" ht="15">
      <c r="B478" s="259"/>
      <c r="C478" s="259"/>
    </row>
    <row r="479" spans="2:3" ht="15">
      <c r="B479" s="259"/>
      <c r="C479" s="259"/>
    </row>
    <row r="480" spans="2:3" ht="15">
      <c r="B480" s="259"/>
      <c r="C480" s="259"/>
    </row>
    <row r="481" spans="2:3" ht="15">
      <c r="B481" s="259"/>
      <c r="C481" s="259"/>
    </row>
    <row r="482" spans="2:3" ht="15">
      <c r="B482" s="259"/>
      <c r="C482" s="259"/>
    </row>
    <row r="483" spans="2:3" ht="15">
      <c r="B483" s="259"/>
      <c r="C483" s="259"/>
    </row>
    <row r="484" spans="2:3" ht="15">
      <c r="B484" s="259"/>
      <c r="C484" s="259"/>
    </row>
    <row r="485" spans="2:3" ht="15">
      <c r="B485" s="259"/>
      <c r="C485" s="259"/>
    </row>
    <row r="486" spans="2:3" ht="15">
      <c r="B486" s="259"/>
      <c r="C486" s="259"/>
    </row>
    <row r="487" spans="2:3" ht="15">
      <c r="B487" s="259"/>
      <c r="C487" s="259"/>
    </row>
    <row r="488" spans="2:3" ht="15">
      <c r="B488" s="259"/>
      <c r="C488" s="259"/>
    </row>
    <row r="489" spans="2:3" ht="15">
      <c r="B489" s="259"/>
      <c r="C489" s="259"/>
    </row>
    <row r="490" spans="2:3" ht="15">
      <c r="B490" s="259"/>
      <c r="C490" s="259"/>
    </row>
    <row r="491" spans="2:3" ht="15">
      <c r="B491" s="259"/>
      <c r="C491" s="259"/>
    </row>
    <row r="492" spans="2:3" ht="15">
      <c r="B492" s="259"/>
      <c r="C492" s="259"/>
    </row>
    <row r="493" spans="2:3" ht="15">
      <c r="B493" s="259"/>
      <c r="C493" s="259"/>
    </row>
    <row r="494" spans="2:3" ht="15">
      <c r="B494" s="259"/>
      <c r="C494" s="259"/>
    </row>
    <row r="495" spans="2:3" ht="15">
      <c r="B495" s="259"/>
      <c r="C495" s="259"/>
    </row>
    <row r="496" spans="2:3" ht="15">
      <c r="B496" s="259"/>
      <c r="C496" s="259"/>
    </row>
    <row r="497" spans="2:3" ht="15">
      <c r="B497" s="259"/>
      <c r="C497" s="259"/>
    </row>
    <row r="498" spans="2:3" ht="15">
      <c r="B498" s="259"/>
      <c r="C498" s="259"/>
    </row>
    <row r="499" spans="2:3" ht="15">
      <c r="B499" s="259"/>
      <c r="C499" s="259"/>
    </row>
    <row r="500" spans="2:3" ht="15">
      <c r="B500" s="259"/>
      <c r="C500" s="259"/>
    </row>
    <row r="501" spans="2:3" ht="15">
      <c r="B501" s="259"/>
      <c r="C501" s="259"/>
    </row>
    <row r="502" spans="2:3" ht="15">
      <c r="B502" s="259"/>
      <c r="C502" s="259"/>
    </row>
    <row r="503" spans="2:3" ht="15">
      <c r="B503" s="259"/>
      <c r="C503" s="259"/>
    </row>
    <row r="504" spans="2:3" ht="15">
      <c r="B504" s="259"/>
      <c r="C504" s="259"/>
    </row>
    <row r="505" spans="2:3" ht="15">
      <c r="B505" s="259"/>
      <c r="C505" s="259"/>
    </row>
    <row r="506" spans="2:3" ht="15">
      <c r="B506" s="259"/>
      <c r="C506" s="259"/>
    </row>
    <row r="507" spans="2:3" ht="15">
      <c r="B507" s="259"/>
      <c r="C507" s="259"/>
    </row>
    <row r="508" spans="2:3" ht="15">
      <c r="B508" s="259"/>
      <c r="C508" s="259"/>
    </row>
    <row r="509" spans="2:3" ht="15">
      <c r="B509" s="259"/>
      <c r="C509" s="259"/>
    </row>
    <row r="510" spans="2:3" ht="15">
      <c r="B510" s="259"/>
      <c r="C510" s="259"/>
    </row>
    <row r="511" spans="2:3" ht="15">
      <c r="B511" s="259"/>
      <c r="C511" s="259"/>
    </row>
    <row r="512" spans="2:3" ht="15">
      <c r="B512" s="259"/>
      <c r="C512" s="259"/>
    </row>
    <row r="513" spans="2:3" ht="15">
      <c r="B513" s="259"/>
      <c r="C513" s="259"/>
    </row>
    <row r="514" spans="2:3" ht="15">
      <c r="B514" s="259"/>
      <c r="C514" s="259"/>
    </row>
    <row r="515" spans="2:3" ht="15">
      <c r="B515" s="259"/>
      <c r="C515" s="259"/>
    </row>
    <row r="516" spans="2:3" ht="15">
      <c r="B516" s="259"/>
      <c r="C516" s="259"/>
    </row>
    <row r="517" spans="2:3" ht="15">
      <c r="B517" s="259"/>
      <c r="C517" s="259"/>
    </row>
    <row r="518" spans="2:3" ht="15">
      <c r="B518" s="259"/>
      <c r="C518" s="259"/>
    </row>
    <row r="519" spans="2:3" ht="15">
      <c r="B519" s="259"/>
      <c r="C519" s="259"/>
    </row>
    <row r="520" spans="2:3" ht="15">
      <c r="B520" s="259"/>
      <c r="C520" s="259"/>
    </row>
    <row r="521" spans="2:3" ht="15">
      <c r="B521" s="259"/>
      <c r="C521" s="259"/>
    </row>
    <row r="522" spans="2:3" ht="15">
      <c r="B522" s="259"/>
      <c r="C522" s="259"/>
    </row>
    <row r="523" spans="2:3" ht="15">
      <c r="B523" s="259"/>
      <c r="C523" s="259"/>
    </row>
    <row r="524" spans="2:3" ht="15">
      <c r="B524" s="259"/>
      <c r="C524" s="259"/>
    </row>
    <row r="525" spans="2:3" ht="15">
      <c r="B525" s="259"/>
      <c r="C525" s="259"/>
    </row>
    <row r="526" spans="2:3" ht="15">
      <c r="B526" s="259"/>
      <c r="C526" s="259"/>
    </row>
    <row r="527" spans="2:3" ht="15">
      <c r="B527" s="259"/>
      <c r="C527" s="259"/>
    </row>
    <row r="528" spans="2:3" ht="15">
      <c r="B528" s="259"/>
      <c r="C528" s="259"/>
    </row>
    <row r="529" spans="2:3" ht="15">
      <c r="B529" s="259"/>
      <c r="C529" s="259"/>
    </row>
    <row r="530" spans="2:3" ht="15">
      <c r="B530" s="259"/>
      <c r="C530" s="259"/>
    </row>
    <row r="531" spans="2:3" ht="15">
      <c r="B531" s="259"/>
      <c r="C531" s="259"/>
    </row>
    <row r="532" spans="2:3" ht="15">
      <c r="B532" s="259"/>
      <c r="C532" s="259"/>
    </row>
    <row r="533" spans="2:3" ht="15">
      <c r="B533" s="259"/>
      <c r="C533" s="259"/>
    </row>
    <row r="534" spans="2:3" ht="15">
      <c r="B534" s="259"/>
      <c r="C534" s="259"/>
    </row>
    <row r="535" spans="2:3" ht="15">
      <c r="B535" s="259"/>
      <c r="C535" s="259"/>
    </row>
    <row r="536" spans="2:3" ht="15">
      <c r="B536" s="259"/>
      <c r="C536" s="259"/>
    </row>
    <row r="537" spans="2:3" ht="15">
      <c r="B537" s="259"/>
      <c r="C537" s="259"/>
    </row>
    <row r="538" spans="2:3" ht="15">
      <c r="B538" s="259"/>
      <c r="C538" s="259"/>
    </row>
    <row r="539" spans="2:3" ht="15">
      <c r="B539" s="259"/>
      <c r="C539" s="259"/>
    </row>
    <row r="540" spans="2:3" ht="15">
      <c r="B540" s="259"/>
      <c r="C540" s="259"/>
    </row>
    <row r="541" spans="2:3" ht="15">
      <c r="B541" s="259"/>
      <c r="C541" s="259"/>
    </row>
    <row r="542" spans="2:3" ht="15">
      <c r="B542" s="259"/>
      <c r="C542" s="259"/>
    </row>
    <row r="543" spans="2:3" ht="15">
      <c r="B543" s="259"/>
      <c r="C543" s="259"/>
    </row>
    <row r="544" spans="2:3" ht="15">
      <c r="B544" s="259"/>
      <c r="C544" s="259"/>
    </row>
    <row r="545" spans="2:3" ht="15">
      <c r="B545" s="259"/>
      <c r="C545" s="259"/>
    </row>
    <row r="546" spans="2:3" ht="15">
      <c r="B546" s="259"/>
      <c r="C546" s="259"/>
    </row>
    <row r="547" spans="2:3" ht="15">
      <c r="B547" s="259"/>
      <c r="C547" s="259"/>
    </row>
    <row r="548" spans="2:3" ht="15">
      <c r="B548" s="259"/>
      <c r="C548" s="259"/>
    </row>
    <row r="549" spans="2:3" ht="15">
      <c r="B549" s="259"/>
      <c r="C549" s="259"/>
    </row>
    <row r="550" spans="2:3" ht="15">
      <c r="B550" s="259"/>
      <c r="C550" s="259"/>
    </row>
    <row r="551" spans="2:3" ht="15">
      <c r="B551" s="259"/>
      <c r="C551" s="259"/>
    </row>
    <row r="552" spans="2:3" ht="15">
      <c r="B552" s="259"/>
      <c r="C552" s="259"/>
    </row>
    <row r="553" spans="2:3" ht="15">
      <c r="B553" s="259"/>
      <c r="C553" s="259"/>
    </row>
    <row r="554" spans="2:3" ht="15">
      <c r="B554" s="259"/>
      <c r="C554" s="259"/>
    </row>
    <row r="555" spans="2:3" ht="15">
      <c r="B555" s="259"/>
      <c r="C555" s="259"/>
    </row>
    <row r="556" spans="2:3" ht="15">
      <c r="B556" s="259"/>
      <c r="C556" s="259"/>
    </row>
    <row r="557" spans="2:3" ht="15">
      <c r="B557" s="259"/>
      <c r="C557" s="259"/>
    </row>
    <row r="558" spans="2:3" ht="15">
      <c r="B558" s="259"/>
      <c r="C558" s="259"/>
    </row>
    <row r="559" spans="2:3" ht="15">
      <c r="B559" s="259"/>
      <c r="C559" s="259"/>
    </row>
    <row r="560" spans="2:3" ht="15">
      <c r="B560" s="259"/>
      <c r="C560" s="259"/>
    </row>
    <row r="561" spans="2:3" ht="15">
      <c r="B561" s="259"/>
      <c r="C561" s="259"/>
    </row>
    <row r="562" spans="2:3" ht="15">
      <c r="B562" s="259"/>
      <c r="C562" s="259"/>
    </row>
    <row r="563" spans="2:3" ht="15">
      <c r="B563" s="259"/>
      <c r="C563" s="259"/>
    </row>
    <row r="564" spans="2:3" ht="15">
      <c r="B564" s="259"/>
      <c r="C564" s="259"/>
    </row>
    <row r="565" spans="2:3" ht="15">
      <c r="B565" s="259"/>
      <c r="C565" s="259"/>
    </row>
    <row r="566" spans="2:3" ht="15">
      <c r="B566" s="259"/>
      <c r="C566" s="259"/>
    </row>
    <row r="567" spans="2:3" ht="15">
      <c r="B567" s="259"/>
      <c r="C567" s="259"/>
    </row>
    <row r="568" spans="2:3" ht="15">
      <c r="B568" s="259"/>
      <c r="C568" s="259"/>
    </row>
    <row r="569" spans="2:3" ht="15">
      <c r="B569" s="259"/>
      <c r="C569" s="259"/>
    </row>
    <row r="570" spans="2:3" ht="15">
      <c r="B570" s="259"/>
      <c r="C570" s="259"/>
    </row>
    <row r="571" spans="2:3" ht="15">
      <c r="B571" s="259"/>
      <c r="C571" s="259"/>
    </row>
    <row r="572" spans="2:3" ht="15">
      <c r="B572" s="259"/>
      <c r="C572" s="259"/>
    </row>
    <row r="573" spans="2:3" ht="15">
      <c r="B573" s="259"/>
      <c r="C573" s="259"/>
    </row>
    <row r="574" spans="2:3" ht="15">
      <c r="B574" s="259"/>
      <c r="C574" s="259"/>
    </row>
    <row r="575" spans="2:3" ht="15">
      <c r="B575" s="259"/>
      <c r="C575" s="259"/>
    </row>
    <row r="576" spans="2:3" ht="15">
      <c r="B576" s="259"/>
      <c r="C576" s="259"/>
    </row>
    <row r="577" spans="2:3" ht="15">
      <c r="B577" s="259"/>
      <c r="C577" s="259"/>
    </row>
    <row r="578" spans="2:3" ht="15">
      <c r="B578" s="259"/>
      <c r="C578" s="259"/>
    </row>
    <row r="579" spans="2:3" ht="15">
      <c r="B579" s="259"/>
      <c r="C579" s="259"/>
    </row>
    <row r="580" spans="2:3" ht="15">
      <c r="B580" s="259"/>
      <c r="C580" s="259"/>
    </row>
    <row r="581" spans="2:3" ht="15">
      <c r="B581" s="259"/>
      <c r="C581" s="259"/>
    </row>
    <row r="582" spans="2:3" ht="15">
      <c r="B582" s="259"/>
      <c r="C582" s="259"/>
    </row>
    <row r="583" spans="2:3" ht="15">
      <c r="B583" s="259"/>
      <c r="C583" s="259"/>
    </row>
    <row r="584" spans="2:3" ht="15">
      <c r="B584" s="259"/>
      <c r="C584" s="259"/>
    </row>
    <row r="585" spans="2:3" ht="15">
      <c r="B585" s="259"/>
      <c r="C585" s="259"/>
    </row>
    <row r="586" spans="2:3" ht="15">
      <c r="B586" s="259"/>
      <c r="C586" s="259"/>
    </row>
    <row r="587" spans="2:3" ht="15">
      <c r="B587" s="259"/>
      <c r="C587" s="259"/>
    </row>
    <row r="588" spans="2:3" ht="15">
      <c r="B588" s="259"/>
      <c r="C588" s="259"/>
    </row>
    <row r="589" spans="2:3" ht="15">
      <c r="B589" s="259"/>
      <c r="C589" s="259"/>
    </row>
    <row r="590" spans="2:3" ht="15">
      <c r="B590" s="259"/>
      <c r="C590" s="259"/>
    </row>
    <row r="591" spans="2:3" ht="15">
      <c r="B591" s="259"/>
      <c r="C591" s="259"/>
    </row>
    <row r="592" spans="2:3" ht="15">
      <c r="B592" s="259"/>
      <c r="C592" s="259"/>
    </row>
    <row r="593" spans="2:3" ht="15">
      <c r="B593" s="259"/>
      <c r="C593" s="259"/>
    </row>
    <row r="594" spans="2:3" ht="15">
      <c r="B594" s="259"/>
      <c r="C594" s="259"/>
    </row>
    <row r="595" spans="2:3" ht="15">
      <c r="B595" s="259"/>
      <c r="C595" s="259"/>
    </row>
    <row r="596" spans="2:3" ht="15">
      <c r="B596" s="259"/>
      <c r="C596" s="259"/>
    </row>
    <row r="597" spans="2:3" ht="15">
      <c r="B597" s="259"/>
      <c r="C597" s="259"/>
    </row>
    <row r="598" spans="2:3" ht="15">
      <c r="B598" s="259"/>
      <c r="C598" s="259"/>
    </row>
    <row r="599" spans="2:3" ht="15">
      <c r="B599" s="259"/>
      <c r="C599" s="259"/>
    </row>
    <row r="600" spans="2:3" ht="15">
      <c r="B600" s="259"/>
      <c r="C600" s="259"/>
    </row>
    <row r="601" spans="2:3" ht="15">
      <c r="B601" s="259"/>
      <c r="C601" s="259"/>
    </row>
    <row r="602" spans="2:3" ht="15">
      <c r="B602" s="259"/>
      <c r="C602" s="259"/>
    </row>
    <row r="603" spans="2:3" ht="15">
      <c r="B603" s="259"/>
      <c r="C603" s="259"/>
    </row>
    <row r="604" spans="2:3" ht="15">
      <c r="B604" s="259"/>
      <c r="C604" s="259"/>
    </row>
    <row r="605" spans="2:3" ht="15">
      <c r="B605" s="259"/>
      <c r="C605" s="259"/>
    </row>
    <row r="606" spans="2:3" ht="15">
      <c r="B606" s="259"/>
      <c r="C606" s="259"/>
    </row>
    <row r="607" spans="2:3" ht="15">
      <c r="B607" s="259"/>
      <c r="C607" s="259"/>
    </row>
    <row r="608" spans="2:3" ht="15">
      <c r="B608" s="259"/>
      <c r="C608" s="259"/>
    </row>
    <row r="609" spans="2:3" ht="15">
      <c r="B609" s="259"/>
      <c r="C609" s="259"/>
    </row>
    <row r="610" spans="2:3" ht="15">
      <c r="B610" s="259"/>
      <c r="C610" s="259"/>
    </row>
    <row r="611" spans="2:3" ht="15">
      <c r="B611" s="259"/>
      <c r="C611" s="259"/>
    </row>
    <row r="612" spans="2:3" ht="15">
      <c r="B612" s="259"/>
      <c r="C612" s="259"/>
    </row>
    <row r="613" spans="2:3" ht="15">
      <c r="B613" s="259"/>
      <c r="C613" s="259"/>
    </row>
    <row r="614" spans="2:3" ht="15">
      <c r="B614" s="259"/>
      <c r="C614" s="259"/>
    </row>
    <row r="615" spans="2:3" ht="15">
      <c r="B615" s="259"/>
      <c r="C615" s="259"/>
    </row>
    <row r="616" spans="2:3" ht="15">
      <c r="B616" s="259"/>
      <c r="C616" s="259"/>
    </row>
    <row r="617" spans="2:3" ht="15">
      <c r="B617" s="259"/>
      <c r="C617" s="259"/>
    </row>
    <row r="618" spans="2:3" ht="15">
      <c r="B618" s="259"/>
      <c r="C618" s="259"/>
    </row>
    <row r="619" spans="2:3" ht="15">
      <c r="B619" s="259"/>
      <c r="C619" s="259"/>
    </row>
    <row r="620" spans="2:3" ht="15">
      <c r="B620" s="259"/>
      <c r="C620" s="259"/>
    </row>
    <row r="621" spans="2:3" ht="15">
      <c r="B621" s="259"/>
      <c r="C621" s="259"/>
    </row>
    <row r="622" spans="2:3" ht="15">
      <c r="B622" s="259"/>
      <c r="C622" s="259"/>
    </row>
    <row r="623" spans="2:3" ht="15">
      <c r="B623" s="259"/>
      <c r="C623" s="259"/>
    </row>
    <row r="624" spans="2:3" ht="15">
      <c r="B624" s="259"/>
      <c r="C624" s="259"/>
    </row>
    <row r="625" spans="2:3" ht="15">
      <c r="B625" s="259"/>
      <c r="C625" s="259"/>
    </row>
    <row r="626" spans="2:3" ht="15">
      <c r="B626" s="259"/>
      <c r="C626" s="259"/>
    </row>
    <row r="627" spans="2:3" ht="15">
      <c r="B627" s="259"/>
      <c r="C627" s="259"/>
    </row>
    <row r="628" spans="2:3" ht="15">
      <c r="B628" s="259"/>
      <c r="C628" s="259"/>
    </row>
    <row r="629" spans="2:3" ht="15">
      <c r="B629" s="259"/>
      <c r="C629" s="259"/>
    </row>
    <row r="630" spans="2:3" ht="15">
      <c r="B630" s="259"/>
      <c r="C630" s="259"/>
    </row>
    <row r="631" spans="2:3" ht="15">
      <c r="B631" s="259"/>
      <c r="C631" s="259"/>
    </row>
    <row r="632" spans="2:3" ht="15">
      <c r="B632" s="259"/>
      <c r="C632" s="259"/>
    </row>
    <row r="633" spans="2:3" ht="15">
      <c r="B633" s="259"/>
      <c r="C633" s="259"/>
    </row>
    <row r="634" spans="2:3" ht="15">
      <c r="B634" s="259"/>
      <c r="C634" s="259"/>
    </row>
    <row r="635" spans="2:3" ht="15">
      <c r="B635" s="259"/>
      <c r="C635" s="259"/>
    </row>
    <row r="636" spans="2:3" ht="15">
      <c r="B636" s="259"/>
      <c r="C636" s="259"/>
    </row>
    <row r="637" spans="2:3" ht="15">
      <c r="B637" s="259"/>
      <c r="C637" s="259"/>
    </row>
    <row r="638" spans="2:3" ht="15">
      <c r="B638" s="259"/>
      <c r="C638" s="259"/>
    </row>
    <row r="639" spans="2:3" ht="15">
      <c r="B639" s="259"/>
      <c r="C639" s="259"/>
    </row>
    <row r="640" spans="2:3" ht="15">
      <c r="B640" s="259"/>
      <c r="C640" s="259"/>
    </row>
    <row r="641" spans="2:3" ht="15">
      <c r="B641" s="259"/>
      <c r="C641" s="259"/>
    </row>
    <row r="642" spans="2:3" ht="15">
      <c r="B642" s="259"/>
      <c r="C642" s="259"/>
    </row>
    <row r="643" spans="2:3" ht="15">
      <c r="B643" s="259"/>
      <c r="C643" s="259"/>
    </row>
    <row r="644" spans="2:3" ht="15">
      <c r="B644" s="259"/>
      <c r="C644" s="259"/>
    </row>
    <row r="645" spans="2:3" ht="15">
      <c r="B645" s="259"/>
      <c r="C645" s="259"/>
    </row>
    <row r="646" spans="2:3" ht="15">
      <c r="B646" s="259"/>
      <c r="C646" s="259"/>
    </row>
    <row r="647" spans="2:3" ht="15">
      <c r="B647" s="259"/>
      <c r="C647" s="259"/>
    </row>
    <row r="648" spans="2:3" ht="15">
      <c r="B648" s="259"/>
      <c r="C648" s="259"/>
    </row>
    <row r="649" spans="2:3" ht="15">
      <c r="B649" s="259"/>
      <c r="C649" s="259"/>
    </row>
    <row r="650" spans="2:3" ht="15">
      <c r="B650" s="259"/>
      <c r="C650" s="259"/>
    </row>
    <row r="651" spans="2:3" ht="15">
      <c r="B651" s="259"/>
      <c r="C651" s="259"/>
    </row>
    <row r="652" spans="2:3" ht="15">
      <c r="B652" s="259"/>
      <c r="C652" s="259"/>
    </row>
    <row r="653" spans="2:3" ht="15">
      <c r="B653" s="259"/>
      <c r="C653" s="259"/>
    </row>
    <row r="654" spans="2:3" ht="15">
      <c r="B654" s="259"/>
      <c r="C654" s="259"/>
    </row>
    <row r="655" spans="2:3" ht="15">
      <c r="B655" s="259"/>
      <c r="C655" s="259"/>
    </row>
    <row r="656" spans="2:3" ht="15">
      <c r="B656" s="259"/>
      <c r="C656" s="259"/>
    </row>
    <row r="657" spans="2:3" ht="15">
      <c r="B657" s="259"/>
      <c r="C657" s="259"/>
    </row>
    <row r="658" spans="2:3" ht="15">
      <c r="B658" s="259"/>
      <c r="C658" s="259"/>
    </row>
    <row r="659" spans="2:3" ht="15">
      <c r="B659" s="259"/>
      <c r="C659" s="259"/>
    </row>
    <row r="660" spans="2:3" ht="15">
      <c r="B660" s="259"/>
      <c r="C660" s="259"/>
    </row>
    <row r="661" spans="2:3" ht="15">
      <c r="B661" s="259"/>
      <c r="C661" s="259"/>
    </row>
    <row r="662" spans="2:3" ht="15">
      <c r="B662" s="259"/>
      <c r="C662" s="259"/>
    </row>
    <row r="663" spans="2:3" ht="15">
      <c r="B663" s="259"/>
      <c r="C663" s="259"/>
    </row>
    <row r="664" spans="2:3" ht="15">
      <c r="B664" s="259"/>
      <c r="C664" s="259"/>
    </row>
    <row r="665" spans="2:3" ht="15">
      <c r="B665" s="259"/>
      <c r="C665" s="259"/>
    </row>
    <row r="666" spans="2:3" ht="15">
      <c r="B666" s="259"/>
      <c r="C666" s="259"/>
    </row>
    <row r="667" spans="2:3" ht="15">
      <c r="B667" s="259"/>
      <c r="C667" s="259"/>
    </row>
    <row r="668" spans="2:3" ht="15">
      <c r="B668" s="259"/>
      <c r="C668" s="259"/>
    </row>
    <row r="669" spans="2:3" ht="15">
      <c r="B669" s="259"/>
      <c r="C669" s="259"/>
    </row>
    <row r="670" spans="2:3" ht="15">
      <c r="B670" s="259"/>
      <c r="C670" s="259"/>
    </row>
    <row r="671" spans="2:3" ht="15">
      <c r="B671" s="259"/>
      <c r="C671" s="259"/>
    </row>
    <row r="672" spans="2:3" ht="15">
      <c r="B672" s="259"/>
      <c r="C672" s="259"/>
    </row>
    <row r="673" spans="2:3" ht="15">
      <c r="B673" s="259"/>
      <c r="C673" s="259"/>
    </row>
    <row r="674" spans="2:3" ht="15">
      <c r="B674" s="259"/>
      <c r="C674" s="259"/>
    </row>
    <row r="675" spans="2:3" ht="15">
      <c r="B675" s="259"/>
      <c r="C675" s="259"/>
    </row>
    <row r="676" spans="2:3" ht="15">
      <c r="B676" s="259"/>
      <c r="C676" s="259"/>
    </row>
    <row r="677" spans="2:3" ht="15">
      <c r="B677" s="259"/>
      <c r="C677" s="259"/>
    </row>
    <row r="678" spans="2:3" ht="15">
      <c r="B678" s="259"/>
      <c r="C678" s="259"/>
    </row>
    <row r="679" spans="2:3" ht="15">
      <c r="B679" s="259"/>
      <c r="C679" s="259"/>
    </row>
    <row r="680" spans="2:3" ht="15">
      <c r="B680" s="259"/>
      <c r="C680" s="259"/>
    </row>
    <row r="681" spans="2:3" ht="15">
      <c r="B681" s="259"/>
      <c r="C681" s="259"/>
    </row>
    <row r="682" spans="2:3" ht="15">
      <c r="B682" s="259"/>
      <c r="C682" s="259"/>
    </row>
    <row r="683" spans="2:3" ht="15">
      <c r="B683" s="259"/>
      <c r="C683" s="259"/>
    </row>
    <row r="684" spans="2:3" ht="15">
      <c r="B684" s="259"/>
      <c r="C684" s="259"/>
    </row>
    <row r="685" spans="2:3" ht="15">
      <c r="B685" s="259"/>
      <c r="C685" s="259"/>
    </row>
    <row r="686" spans="2:3" ht="15">
      <c r="B686" s="259"/>
      <c r="C686" s="259"/>
    </row>
    <row r="687" spans="2:3" ht="15">
      <c r="B687" s="259"/>
      <c r="C687" s="259"/>
    </row>
    <row r="688" spans="2:3" ht="15">
      <c r="B688" s="259"/>
      <c r="C688" s="259"/>
    </row>
    <row r="689" spans="2:3" ht="15">
      <c r="B689" s="259"/>
      <c r="C689" s="259"/>
    </row>
    <row r="690" spans="2:3" ht="15">
      <c r="B690" s="259"/>
      <c r="C690" s="259"/>
    </row>
    <row r="691" spans="2:3" ht="15">
      <c r="B691" s="259"/>
      <c r="C691" s="259"/>
    </row>
    <row r="692" spans="2:3" ht="15">
      <c r="B692" s="259"/>
      <c r="C692" s="259"/>
    </row>
    <row r="693" spans="2:3" ht="15">
      <c r="B693" s="259"/>
      <c r="C693" s="259"/>
    </row>
    <row r="694" spans="2:3" ht="15">
      <c r="B694" s="259"/>
      <c r="C694" s="259"/>
    </row>
    <row r="695" spans="2:3" ht="15">
      <c r="B695" s="259"/>
      <c r="C695" s="259"/>
    </row>
    <row r="696" spans="2:3" ht="15">
      <c r="B696" s="259"/>
      <c r="C696" s="259"/>
    </row>
    <row r="697" spans="2:3" ht="15">
      <c r="B697" s="259"/>
      <c r="C697" s="259"/>
    </row>
    <row r="698" spans="2:3" ht="15">
      <c r="B698" s="259"/>
      <c r="C698" s="259"/>
    </row>
    <row r="699" spans="2:3" ht="15">
      <c r="B699" s="259"/>
      <c r="C699" s="259"/>
    </row>
    <row r="700" spans="2:3" ht="15">
      <c r="B700" s="259"/>
      <c r="C700" s="259"/>
    </row>
    <row r="701" spans="2:3" ht="15">
      <c r="B701" s="259"/>
      <c r="C701" s="259"/>
    </row>
    <row r="702" spans="2:3" ht="15">
      <c r="B702" s="259"/>
      <c r="C702" s="259"/>
    </row>
    <row r="703" spans="2:3" ht="15">
      <c r="B703" s="259"/>
      <c r="C703" s="259"/>
    </row>
    <row r="704" spans="2:3" ht="15">
      <c r="B704" s="259"/>
      <c r="C704" s="259"/>
    </row>
    <row r="705" spans="2:3" ht="15">
      <c r="B705" s="259"/>
      <c r="C705" s="259"/>
    </row>
    <row r="706" spans="2:3" ht="15">
      <c r="B706" s="259"/>
      <c r="C706" s="259"/>
    </row>
    <row r="707" spans="2:3" ht="15">
      <c r="B707" s="259"/>
      <c r="C707" s="259"/>
    </row>
    <row r="708" spans="2:3" ht="15">
      <c r="B708" s="259"/>
      <c r="C708" s="259"/>
    </row>
    <row r="709" spans="2:3" ht="15">
      <c r="B709" s="259"/>
      <c r="C709" s="259"/>
    </row>
    <row r="710" spans="2:3" ht="15">
      <c r="B710" s="259"/>
      <c r="C710" s="259"/>
    </row>
    <row r="711" spans="2:3" ht="15">
      <c r="B711" s="259"/>
      <c r="C711" s="259"/>
    </row>
    <row r="712" spans="2:3" ht="15">
      <c r="B712" s="259"/>
      <c r="C712" s="259"/>
    </row>
    <row r="713" spans="2:3" ht="15">
      <c r="B713" s="259"/>
      <c r="C713" s="259"/>
    </row>
    <row r="714" spans="2:3" ht="15">
      <c r="B714" s="259"/>
      <c r="C714" s="259"/>
    </row>
    <row r="715" spans="2:3" ht="15">
      <c r="B715" s="259"/>
      <c r="C715" s="259"/>
    </row>
    <row r="716" spans="2:3" ht="15">
      <c r="B716" s="259"/>
      <c r="C716" s="259"/>
    </row>
    <row r="717" spans="2:3" ht="15">
      <c r="B717" s="259"/>
      <c r="C717" s="259"/>
    </row>
    <row r="718" spans="2:3" ht="15">
      <c r="B718" s="259"/>
      <c r="C718" s="259"/>
    </row>
    <row r="719" spans="2:3" ht="15">
      <c r="B719" s="259"/>
      <c r="C719" s="259"/>
    </row>
    <row r="720" spans="2:3" ht="15">
      <c r="B720" s="259"/>
      <c r="C720" s="259"/>
    </row>
    <row r="721" spans="2:3" ht="15">
      <c r="B721" s="259"/>
      <c r="C721" s="259"/>
    </row>
    <row r="722" spans="2:3" ht="15">
      <c r="B722" s="259"/>
      <c r="C722" s="259"/>
    </row>
    <row r="723" spans="2:3" ht="15">
      <c r="B723" s="259"/>
      <c r="C723" s="259"/>
    </row>
    <row r="724" spans="2:3" ht="15">
      <c r="B724" s="259"/>
      <c r="C724" s="259"/>
    </row>
    <row r="725" spans="2:3" ht="15">
      <c r="B725" s="259"/>
      <c r="C725" s="259"/>
    </row>
    <row r="726" spans="2:3" ht="15">
      <c r="B726" s="259"/>
      <c r="C726" s="259"/>
    </row>
    <row r="727" spans="2:3" ht="15">
      <c r="B727" s="259"/>
      <c r="C727" s="259"/>
    </row>
    <row r="728" spans="2:3" ht="15">
      <c r="B728" s="259"/>
      <c r="C728" s="259"/>
    </row>
    <row r="729" spans="2:3" ht="15">
      <c r="B729" s="259"/>
      <c r="C729" s="259"/>
    </row>
    <row r="730" spans="2:3" ht="15">
      <c r="B730" s="259"/>
      <c r="C730" s="259"/>
    </row>
    <row r="731" spans="2:3" ht="15">
      <c r="B731" s="259"/>
      <c r="C731" s="259"/>
    </row>
    <row r="732" spans="2:3" ht="15">
      <c r="B732" s="259"/>
      <c r="C732" s="259"/>
    </row>
    <row r="733" spans="2:3" ht="15">
      <c r="B733" s="259"/>
      <c r="C733" s="259"/>
    </row>
    <row r="734" spans="2:3" ht="15">
      <c r="B734" s="259"/>
      <c r="C734" s="259"/>
    </row>
    <row r="735" spans="2:3" ht="15">
      <c r="B735" s="259"/>
      <c r="C735" s="259"/>
    </row>
    <row r="736" spans="2:3" ht="15">
      <c r="B736" s="259"/>
      <c r="C736" s="259"/>
    </row>
    <row r="737" spans="2:3" ht="15">
      <c r="B737" s="259"/>
      <c r="C737" s="259"/>
    </row>
    <row r="738" spans="2:3" ht="15">
      <c r="B738" s="259"/>
      <c r="C738" s="259"/>
    </row>
    <row r="739" spans="2:3" ht="15">
      <c r="B739" s="259"/>
      <c r="C739" s="259"/>
    </row>
    <row r="740" spans="2:3" ht="15">
      <c r="B740" s="259"/>
      <c r="C740" s="259"/>
    </row>
    <row r="741" spans="2:3" ht="15">
      <c r="B741" s="259"/>
      <c r="C741" s="259"/>
    </row>
    <row r="742" spans="2:3" ht="15">
      <c r="B742" s="259"/>
      <c r="C742" s="259"/>
    </row>
    <row r="743" spans="2:3" ht="15">
      <c r="B743" s="259"/>
      <c r="C743" s="259"/>
    </row>
    <row r="744" spans="2:3" ht="15">
      <c r="B744" s="259"/>
      <c r="C744" s="259"/>
    </row>
    <row r="745" spans="2:3" ht="15">
      <c r="B745" s="259"/>
      <c r="C745" s="259"/>
    </row>
    <row r="746" spans="2:3" ht="15">
      <c r="B746" s="259"/>
      <c r="C746" s="259"/>
    </row>
    <row r="747" spans="2:3" ht="15">
      <c r="B747" s="259"/>
      <c r="C747" s="259"/>
    </row>
    <row r="748" spans="2:3" ht="15">
      <c r="B748" s="259"/>
      <c r="C748" s="259"/>
    </row>
    <row r="749" spans="2:3" ht="15">
      <c r="B749" s="259"/>
      <c r="C749" s="259"/>
    </row>
    <row r="750" spans="2:3" ht="15">
      <c r="B750" s="259"/>
      <c r="C750" s="259"/>
    </row>
    <row r="751" spans="2:3" ht="15">
      <c r="B751" s="259"/>
      <c r="C751" s="259"/>
    </row>
    <row r="752" spans="2:3" ht="15">
      <c r="B752" s="259"/>
      <c r="C752" s="259"/>
    </row>
    <row r="753" spans="2:3" ht="15">
      <c r="B753" s="259"/>
      <c r="C753" s="259"/>
    </row>
    <row r="754" spans="2:3" ht="15">
      <c r="B754" s="259"/>
      <c r="C754" s="259"/>
    </row>
    <row r="755" spans="2:3" ht="15">
      <c r="B755" s="259"/>
      <c r="C755" s="259"/>
    </row>
    <row r="756" spans="2:3" ht="15">
      <c r="B756" s="259"/>
      <c r="C756" s="259"/>
    </row>
    <row r="757" spans="2:3" ht="15">
      <c r="B757" s="259"/>
      <c r="C757" s="259"/>
    </row>
    <row r="758" spans="2:3" ht="15">
      <c r="B758" s="259"/>
      <c r="C758" s="259"/>
    </row>
    <row r="759" spans="2:3" ht="15">
      <c r="B759" s="259"/>
      <c r="C759" s="259"/>
    </row>
    <row r="760" spans="2:3" ht="15">
      <c r="B760" s="259"/>
      <c r="C760" s="259"/>
    </row>
    <row r="761" spans="2:3" ht="15">
      <c r="B761" s="259"/>
      <c r="C761" s="259"/>
    </row>
    <row r="762" spans="2:3" ht="15">
      <c r="B762" s="259"/>
      <c r="C762" s="259"/>
    </row>
    <row r="763" spans="2:3" ht="15">
      <c r="B763" s="259"/>
      <c r="C763" s="259"/>
    </row>
    <row r="764" spans="2:3" ht="15">
      <c r="B764" s="259"/>
      <c r="C764" s="259"/>
    </row>
    <row r="765" spans="2:3" ht="15">
      <c r="B765" s="259"/>
      <c r="C765" s="259"/>
    </row>
    <row r="766" spans="2:3" ht="15">
      <c r="B766" s="259"/>
      <c r="C766" s="259"/>
    </row>
    <row r="767" spans="2:3" ht="15">
      <c r="B767" s="259"/>
      <c r="C767" s="259"/>
    </row>
    <row r="768" spans="2:3" ht="15">
      <c r="B768" s="259"/>
      <c r="C768" s="259"/>
    </row>
    <row r="769" spans="2:3" ht="15">
      <c r="B769" s="259"/>
      <c r="C769" s="259"/>
    </row>
    <row r="770" spans="2:3" ht="15">
      <c r="B770" s="259"/>
      <c r="C770" s="259"/>
    </row>
    <row r="771" spans="2:3" ht="15">
      <c r="B771" s="259"/>
      <c r="C771" s="259"/>
    </row>
    <row r="772" spans="2:3" ht="15">
      <c r="B772" s="259"/>
      <c r="C772" s="259"/>
    </row>
    <row r="773" spans="2:3" ht="15">
      <c r="B773" s="259"/>
      <c r="C773" s="259"/>
    </row>
    <row r="774" spans="2:3" ht="15">
      <c r="B774" s="259"/>
      <c r="C774" s="259"/>
    </row>
    <row r="775" spans="2:3" ht="15">
      <c r="B775" s="259"/>
      <c r="C775" s="259"/>
    </row>
    <row r="776" spans="2:3" ht="15">
      <c r="B776" s="259"/>
      <c r="C776" s="259"/>
    </row>
    <row r="777" spans="2:3" ht="15">
      <c r="B777" s="259"/>
      <c r="C777" s="259"/>
    </row>
    <row r="778" spans="2:3" ht="15">
      <c r="B778" s="259"/>
      <c r="C778" s="259"/>
    </row>
    <row r="779" spans="2:3" ht="15">
      <c r="B779" s="259"/>
      <c r="C779" s="259"/>
    </row>
    <row r="780" spans="2:3" ht="15">
      <c r="B780" s="259"/>
      <c r="C780" s="259"/>
    </row>
    <row r="781" spans="2:3" ht="15">
      <c r="B781" s="259"/>
      <c r="C781" s="259"/>
    </row>
    <row r="782" spans="2:3" ht="15">
      <c r="B782" s="259"/>
      <c r="C782" s="259"/>
    </row>
    <row r="783" spans="2:3" ht="15">
      <c r="B783" s="259"/>
      <c r="C783" s="259"/>
    </row>
    <row r="784" spans="2:3" ht="15">
      <c r="B784" s="259"/>
      <c r="C784" s="259"/>
    </row>
    <row r="785" spans="2:3" ht="15">
      <c r="B785" s="259"/>
      <c r="C785" s="259"/>
    </row>
    <row r="786" spans="2:3" ht="15">
      <c r="B786" s="259"/>
      <c r="C786" s="259"/>
    </row>
    <row r="787" spans="2:3" ht="15">
      <c r="B787" s="259"/>
      <c r="C787" s="259"/>
    </row>
    <row r="788" spans="2:3" ht="15">
      <c r="B788" s="259"/>
      <c r="C788" s="259"/>
    </row>
    <row r="789" spans="2:3" ht="15">
      <c r="B789" s="259"/>
      <c r="C789" s="259"/>
    </row>
    <row r="790" spans="2:3" ht="15">
      <c r="B790" s="259"/>
      <c r="C790" s="259"/>
    </row>
  </sheetData>
  <sheetProtection password="99EE" sheet="1" objects="1" scenarios="1" formatCells="0" formatColumns="0" formatRows="0"/>
  <mergeCells count="3">
    <mergeCell ref="F23:I23"/>
    <mergeCell ref="F11:I11"/>
    <mergeCell ref="C1:L1"/>
  </mergeCells>
  <hyperlinks>
    <hyperlink ref="F25" r:id="rId1" display="http://bernard.lefort.pagesperso-orange.fr/"/>
  </hyperlinks>
  <printOptions/>
  <pageMargins left="0.07874015748031496" right="0.1968503937007874" top="0.984251968503937" bottom="0.984251968503937" header="0.5118110236220472" footer="0.5118110236220472"/>
  <pageSetup horizontalDpi="300" verticalDpi="300" orientation="landscape" paperSize="9" scale="95" r:id="rId3"/>
  <rowBreaks count="1" manualBreakCount="1">
    <brk id="2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>
    <tabColor theme="3" tint="0.39998000860214233"/>
  </sheetPr>
  <dimension ref="A1:BA1003"/>
  <sheetViews>
    <sheetView view="pageBreakPreview" zoomScale="50" zoomScaleNormal="58" zoomScaleSheetLayoutView="50" zoomScalePageLayoutView="0" workbookViewId="0" topLeftCell="A1">
      <pane ySplit="1" topLeftCell="A2" activePane="bottomLeft" state="frozen"/>
      <selection pane="topLeft" activeCell="A1" sqref="A1"/>
      <selection pane="bottomLeft" activeCell="V9" sqref="V9"/>
    </sheetView>
  </sheetViews>
  <sheetFormatPr defaultColWidth="11.421875" defaultRowHeight="12.75"/>
  <cols>
    <col min="1" max="1" width="8.57421875" style="61" customWidth="1"/>
    <col min="2" max="2" width="8.421875" style="61" customWidth="1"/>
    <col min="3" max="4" width="15.7109375" style="71" customWidth="1"/>
    <col min="5" max="5" width="15.7109375" style="72" customWidth="1"/>
    <col min="6" max="6" width="15.7109375" style="58" customWidth="1"/>
    <col min="7" max="8" width="15.7109375" style="71" customWidth="1"/>
    <col min="9" max="9" width="15.7109375" style="72" customWidth="1"/>
    <col min="10" max="10" width="15.7109375" style="58" customWidth="1"/>
    <col min="11" max="12" width="11.7109375" style="71" customWidth="1"/>
    <col min="13" max="14" width="15.7109375" style="58" customWidth="1"/>
    <col min="15" max="16" width="15.7109375" style="71" customWidth="1"/>
    <col min="17" max="20" width="15.7109375" style="58" customWidth="1"/>
    <col min="21" max="21" width="2.28125" style="69" customWidth="1"/>
    <col min="22" max="23" width="11.7109375" style="65" customWidth="1"/>
    <col min="24" max="24" width="2.28125" style="65" customWidth="1"/>
    <col min="25" max="26" width="9.28125" style="65" customWidth="1"/>
    <col min="27" max="27" width="9.28125" style="69" customWidth="1"/>
    <col min="28" max="28" width="10.00390625" style="65" customWidth="1"/>
    <col min="29" max="29" width="1.8515625" style="65" customWidth="1"/>
    <col min="30" max="30" width="9.00390625" style="65" customWidth="1"/>
    <col min="31" max="53" width="11.421875" style="57" customWidth="1"/>
    <col min="54" max="16384" width="11.421875" style="9" customWidth="1"/>
  </cols>
  <sheetData>
    <row r="1" spans="1:30" s="57" customFormat="1" ht="39" customHeight="1" thickBot="1">
      <c r="A1" s="404" t="s">
        <v>46</v>
      </c>
      <c r="B1" s="404"/>
      <c r="C1" s="404"/>
      <c r="D1" s="191">
        <v>12</v>
      </c>
      <c r="E1" s="188" t="s">
        <v>47</v>
      </c>
      <c r="F1" s="187"/>
      <c r="G1" s="404" t="s">
        <v>48</v>
      </c>
      <c r="H1" s="404"/>
      <c r="I1" s="191">
        <v>3</v>
      </c>
      <c r="J1" s="188" t="s">
        <v>47</v>
      </c>
      <c r="K1" s="402" t="s">
        <v>229</v>
      </c>
      <c r="L1" s="402"/>
      <c r="M1" s="402"/>
      <c r="N1" s="402"/>
      <c r="O1" s="402"/>
      <c r="P1" s="402"/>
      <c r="Q1" s="402"/>
      <c r="R1" s="402"/>
      <c r="S1" s="66"/>
      <c r="T1" s="403"/>
      <c r="U1" s="403"/>
      <c r="V1" s="403"/>
      <c r="W1" s="403"/>
      <c r="X1" s="403"/>
      <c r="Y1" s="403"/>
      <c r="Z1" s="403"/>
      <c r="AA1" s="403"/>
      <c r="AB1" s="65"/>
      <c r="AC1" s="65"/>
      <c r="AD1" s="65"/>
    </row>
    <row r="2" spans="1:53" s="169" customFormat="1" ht="21.75" customHeight="1">
      <c r="A2" s="407" t="s">
        <v>81</v>
      </c>
      <c r="B2" s="408"/>
      <c r="C2" s="409" t="s">
        <v>85</v>
      </c>
      <c r="D2" s="410"/>
      <c r="E2" s="411" t="s">
        <v>86</v>
      </c>
      <c r="F2" s="406"/>
      <c r="G2" s="411" t="s">
        <v>87</v>
      </c>
      <c r="H2" s="410"/>
      <c r="I2" s="411" t="s">
        <v>88</v>
      </c>
      <c r="J2" s="410"/>
      <c r="K2" s="407" t="s">
        <v>81</v>
      </c>
      <c r="L2" s="408"/>
      <c r="M2" s="405" t="s">
        <v>89</v>
      </c>
      <c r="N2" s="406"/>
      <c r="O2" s="405" t="s">
        <v>90</v>
      </c>
      <c r="P2" s="406"/>
      <c r="Q2" s="405" t="s">
        <v>91</v>
      </c>
      <c r="R2" s="406"/>
      <c r="S2" s="405" t="s">
        <v>92</v>
      </c>
      <c r="T2" s="406"/>
      <c r="U2" s="182"/>
      <c r="V2" s="65"/>
      <c r="W2" s="65"/>
      <c r="X2" s="64"/>
      <c r="Y2" s="65"/>
      <c r="Z2" s="65"/>
      <c r="AA2" s="65"/>
      <c r="AB2" s="66"/>
      <c r="AC2" s="66"/>
      <c r="AD2" s="66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</row>
    <row r="3" spans="1:31" ht="31.5" customHeight="1">
      <c r="A3" s="197">
        <v>0.3958333333333333</v>
      </c>
      <c r="B3" s="198">
        <f>IF(ISTEXT($D$1),"",(A3+(D1*0.0006944444)))</f>
        <v>0.4041666661333333</v>
      </c>
      <c r="C3" s="173"/>
      <c r="D3" s="174"/>
      <c r="E3" s="173"/>
      <c r="F3" s="174"/>
      <c r="G3" s="173"/>
      <c r="H3" s="174"/>
      <c r="I3" s="173"/>
      <c r="J3" s="174"/>
      <c r="K3" s="173"/>
      <c r="L3" s="174"/>
      <c r="M3" s="173"/>
      <c r="N3" s="174"/>
      <c r="O3" s="173"/>
      <c r="P3" s="174"/>
      <c r="Q3" s="173"/>
      <c r="R3" s="174"/>
      <c r="S3" s="173"/>
      <c r="T3" s="174"/>
      <c r="U3" s="182"/>
      <c r="V3" s="226"/>
      <c r="W3" s="227"/>
      <c r="X3" s="64"/>
      <c r="AA3" s="65"/>
      <c r="AB3" s="66"/>
      <c r="AC3" s="66"/>
      <c r="AD3" s="66"/>
      <c r="AE3" s="65"/>
    </row>
    <row r="4" spans="1:31" ht="31.5" customHeight="1">
      <c r="A4" s="199">
        <f>B3+(I1*0.0006944444)</f>
        <v>0.4062499993333333</v>
      </c>
      <c r="B4" s="200">
        <f aca="true" t="shared" si="0" ref="B4:B32">IF(ISTEXT($D$1),"",(A4+($D$1*0.0006944444)))</f>
        <v>0.41458333213333326</v>
      </c>
      <c r="C4" s="173"/>
      <c r="D4" s="174"/>
      <c r="E4" s="173"/>
      <c r="F4" s="174"/>
      <c r="G4" s="173"/>
      <c r="H4" s="174"/>
      <c r="I4" s="173"/>
      <c r="J4" s="174"/>
      <c r="K4" s="173"/>
      <c r="L4" s="174"/>
      <c r="M4" s="173"/>
      <c r="N4" s="174"/>
      <c r="O4" s="173"/>
      <c r="P4" s="174"/>
      <c r="Q4" s="173"/>
      <c r="R4" s="174"/>
      <c r="S4" s="173"/>
      <c r="T4" s="174"/>
      <c r="U4" s="182"/>
      <c r="V4" s="228"/>
      <c r="W4" s="229"/>
      <c r="X4" s="64"/>
      <c r="AA4" s="65"/>
      <c r="AB4" s="66"/>
      <c r="AC4" s="66"/>
      <c r="AD4" s="66"/>
      <c r="AE4" s="65"/>
    </row>
    <row r="5" spans="1:31" ht="31.5" customHeight="1">
      <c r="A5" s="201">
        <f aca="true" t="shared" si="1" ref="A5:A32">B4+($I$1*0.0006944444)</f>
        <v>0.41666666533333324</v>
      </c>
      <c r="B5" s="198">
        <f t="shared" si="0"/>
        <v>0.4249999981333332</v>
      </c>
      <c r="C5" s="173"/>
      <c r="D5" s="174"/>
      <c r="E5" s="173"/>
      <c r="F5" s="174"/>
      <c r="G5" s="173"/>
      <c r="H5" s="174"/>
      <c r="I5" s="173"/>
      <c r="J5" s="174"/>
      <c r="K5" s="173"/>
      <c r="L5" s="174"/>
      <c r="M5" s="173"/>
      <c r="N5" s="174"/>
      <c r="O5" s="173"/>
      <c r="P5" s="174"/>
      <c r="Q5" s="173"/>
      <c r="R5" s="174"/>
      <c r="S5" s="173"/>
      <c r="T5" s="174"/>
      <c r="U5" s="182"/>
      <c r="V5" s="417" t="s">
        <v>84</v>
      </c>
      <c r="W5" s="418"/>
      <c r="X5" s="64"/>
      <c r="Y5" s="66"/>
      <c r="Z5" s="66"/>
      <c r="AA5" s="66"/>
      <c r="AB5" s="66"/>
      <c r="AC5" s="66"/>
      <c r="AD5" s="66"/>
      <c r="AE5" s="65"/>
    </row>
    <row r="6" spans="1:31" ht="31.5" customHeight="1">
      <c r="A6" s="199">
        <f t="shared" si="1"/>
        <v>0.4270833313333332</v>
      </c>
      <c r="B6" s="200">
        <f t="shared" si="0"/>
        <v>0.4354166641333332</v>
      </c>
      <c r="C6" s="173"/>
      <c r="D6" s="174"/>
      <c r="E6" s="173"/>
      <c r="F6" s="174"/>
      <c r="G6" s="173"/>
      <c r="H6" s="174"/>
      <c r="I6" s="173"/>
      <c r="J6" s="174"/>
      <c r="K6" s="173"/>
      <c r="L6" s="174"/>
      <c r="M6" s="173"/>
      <c r="N6" s="174"/>
      <c r="O6" s="173"/>
      <c r="P6" s="174"/>
      <c r="Q6" s="173"/>
      <c r="R6" s="174"/>
      <c r="S6" s="173"/>
      <c r="T6" s="174"/>
      <c r="U6" s="182"/>
      <c r="V6" s="417"/>
      <c r="W6" s="418"/>
      <c r="X6" s="64"/>
      <c r="Y6" s="414" t="s">
        <v>83</v>
      </c>
      <c r="Z6" s="414"/>
      <c r="AA6" s="414"/>
      <c r="AB6" s="66"/>
      <c r="AC6" s="66"/>
      <c r="AD6" s="66"/>
      <c r="AE6" s="65"/>
    </row>
    <row r="7" spans="1:31" ht="31.5" customHeight="1">
      <c r="A7" s="201">
        <f t="shared" si="1"/>
        <v>0.43749999733333317</v>
      </c>
      <c r="B7" s="198">
        <f t="shared" si="0"/>
        <v>0.44583333013333315</v>
      </c>
      <c r="C7" s="173"/>
      <c r="D7" s="174"/>
      <c r="E7" s="173"/>
      <c r="F7" s="174"/>
      <c r="G7" s="173"/>
      <c r="H7" s="174"/>
      <c r="I7" s="173"/>
      <c r="J7" s="174"/>
      <c r="K7" s="173"/>
      <c r="L7" s="174"/>
      <c r="M7" s="173"/>
      <c r="N7" s="174"/>
      <c r="O7" s="173"/>
      <c r="P7" s="174"/>
      <c r="Q7" s="173"/>
      <c r="R7" s="174"/>
      <c r="S7" s="173"/>
      <c r="T7" s="174"/>
      <c r="U7" s="182"/>
      <c r="V7" s="419"/>
      <c r="W7" s="420"/>
      <c r="X7" s="64"/>
      <c r="Y7" s="414"/>
      <c r="Z7" s="414"/>
      <c r="AA7" s="414"/>
      <c r="AB7" s="66"/>
      <c r="AC7" s="66"/>
      <c r="AD7" s="66"/>
      <c r="AE7" s="65"/>
    </row>
    <row r="8" spans="1:31" ht="31.5" customHeight="1">
      <c r="A8" s="199">
        <f t="shared" si="1"/>
        <v>0.44791666333333313</v>
      </c>
      <c r="B8" s="200">
        <f t="shared" si="0"/>
        <v>0.4562499961333331</v>
      </c>
      <c r="C8" s="173"/>
      <c r="D8" s="174"/>
      <c r="E8" s="173"/>
      <c r="F8" s="174"/>
      <c r="G8" s="173"/>
      <c r="H8" s="174"/>
      <c r="I8" s="173"/>
      <c r="J8" s="174"/>
      <c r="K8" s="173"/>
      <c r="L8" s="174"/>
      <c r="M8" s="173"/>
      <c r="N8" s="174"/>
      <c r="O8" s="173"/>
      <c r="P8" s="174"/>
      <c r="Q8" s="173"/>
      <c r="R8" s="174"/>
      <c r="S8" s="173"/>
      <c r="T8" s="174"/>
      <c r="U8" s="182"/>
      <c r="V8" s="416" t="s">
        <v>49</v>
      </c>
      <c r="W8" s="416"/>
      <c r="X8" s="64"/>
      <c r="Y8" s="414"/>
      <c r="Z8" s="414"/>
      <c r="AA8" s="414"/>
      <c r="AB8" s="66"/>
      <c r="AC8" s="66"/>
      <c r="AD8" s="66"/>
      <c r="AE8" s="65"/>
    </row>
    <row r="9" spans="1:50" ht="31.5" customHeight="1">
      <c r="A9" s="201">
        <f t="shared" si="1"/>
        <v>0.4583333293333331</v>
      </c>
      <c r="B9" s="198">
        <f t="shared" si="0"/>
        <v>0.4666666621333331</v>
      </c>
      <c r="C9" s="173"/>
      <c r="D9" s="174"/>
      <c r="E9" s="173"/>
      <c r="F9" s="174"/>
      <c r="G9" s="173"/>
      <c r="H9" s="174"/>
      <c r="I9" s="173"/>
      <c r="J9" s="174"/>
      <c r="K9" s="173"/>
      <c r="L9" s="174"/>
      <c r="M9" s="173"/>
      <c r="N9" s="174"/>
      <c r="O9" s="173"/>
      <c r="P9" s="174"/>
      <c r="Q9" s="173"/>
      <c r="R9" s="174"/>
      <c r="S9" s="173"/>
      <c r="T9" s="174"/>
      <c r="U9" s="183"/>
      <c r="V9" s="214" t="s">
        <v>30</v>
      </c>
      <c r="W9" s="215" t="s">
        <v>30</v>
      </c>
      <c r="X9" s="192"/>
      <c r="Y9" s="185"/>
      <c r="Z9" s="185"/>
      <c r="AA9" s="185"/>
      <c r="AB9" s="66"/>
      <c r="AC9" s="66"/>
      <c r="AD9" s="66"/>
      <c r="AE9" s="65"/>
      <c r="AW9" s="56" t="s">
        <v>30</v>
      </c>
      <c r="AX9" s="56" t="s">
        <v>30</v>
      </c>
    </row>
    <row r="10" spans="1:50" ht="31.5" customHeight="1">
      <c r="A10" s="199">
        <f t="shared" si="1"/>
        <v>0.46874999533333306</v>
      </c>
      <c r="B10" s="200">
        <f t="shared" si="0"/>
        <v>0.47708332813333304</v>
      </c>
      <c r="C10" s="173"/>
      <c r="D10" s="174"/>
      <c r="E10" s="173"/>
      <c r="F10" s="174"/>
      <c r="G10" s="173"/>
      <c r="H10" s="174"/>
      <c r="I10" s="173"/>
      <c r="J10" s="174"/>
      <c r="K10" s="173"/>
      <c r="L10" s="174"/>
      <c r="M10" s="173"/>
      <c r="N10" s="174"/>
      <c r="O10" s="173"/>
      <c r="P10" s="174"/>
      <c r="Q10" s="173"/>
      <c r="R10" s="174"/>
      <c r="S10" s="173"/>
      <c r="T10" s="174"/>
      <c r="U10" s="183"/>
      <c r="V10" s="214" t="s">
        <v>30</v>
      </c>
      <c r="W10" s="215" t="s">
        <v>30</v>
      </c>
      <c r="X10" s="192"/>
      <c r="Y10" s="185"/>
      <c r="Z10" s="185"/>
      <c r="AA10" s="185"/>
      <c r="AB10" s="66"/>
      <c r="AC10" s="66"/>
      <c r="AD10" s="66"/>
      <c r="AE10" s="65"/>
      <c r="AW10" s="56" t="s">
        <v>30</v>
      </c>
      <c r="AX10" s="56" t="s">
        <v>30</v>
      </c>
    </row>
    <row r="11" spans="1:50" ht="31.5" customHeight="1">
      <c r="A11" s="201">
        <f t="shared" si="1"/>
        <v>0.479166661333333</v>
      </c>
      <c r="B11" s="198">
        <f t="shared" si="0"/>
        <v>0.487499994133333</v>
      </c>
      <c r="C11" s="173"/>
      <c r="D11" s="174"/>
      <c r="E11" s="173"/>
      <c r="F11" s="174"/>
      <c r="G11" s="173"/>
      <c r="H11" s="174"/>
      <c r="I11" s="173"/>
      <c r="J11" s="174"/>
      <c r="K11" s="173"/>
      <c r="L11" s="174"/>
      <c r="M11" s="173"/>
      <c r="N11" s="174"/>
      <c r="O11" s="173"/>
      <c r="P11" s="174"/>
      <c r="Q11" s="173"/>
      <c r="R11" s="174"/>
      <c r="S11" s="173"/>
      <c r="T11" s="174"/>
      <c r="U11" s="183"/>
      <c r="V11" s="214" t="s">
        <v>30</v>
      </c>
      <c r="W11" s="215" t="s">
        <v>30</v>
      </c>
      <c r="X11" s="192"/>
      <c r="Y11" s="413" t="s">
        <v>79</v>
      </c>
      <c r="Z11" s="413"/>
      <c r="AA11" s="413"/>
      <c r="AC11" s="66"/>
      <c r="AD11" s="66"/>
      <c r="AE11" s="65"/>
      <c r="AW11" s="56" t="s">
        <v>45</v>
      </c>
      <c r="AX11" s="56">
        <v>4</v>
      </c>
    </row>
    <row r="12" spans="1:50" ht="31.5" customHeight="1">
      <c r="A12" s="199">
        <f t="shared" si="1"/>
        <v>0.489583327333333</v>
      </c>
      <c r="B12" s="200">
        <f t="shared" si="0"/>
        <v>0.49791666013333297</v>
      </c>
      <c r="C12" s="173"/>
      <c r="D12" s="174"/>
      <c r="E12" s="173"/>
      <c r="F12" s="174"/>
      <c r="G12" s="173"/>
      <c r="H12" s="174"/>
      <c r="I12" s="173"/>
      <c r="J12" s="174"/>
      <c r="K12" s="173"/>
      <c r="L12" s="174"/>
      <c r="M12" s="173"/>
      <c r="N12" s="174"/>
      <c r="O12" s="173"/>
      <c r="P12" s="174"/>
      <c r="Q12" s="173"/>
      <c r="R12" s="174"/>
      <c r="S12" s="173"/>
      <c r="T12" s="174"/>
      <c r="U12" s="183"/>
      <c r="V12" s="214" t="s">
        <v>30</v>
      </c>
      <c r="W12" s="215" t="s">
        <v>30</v>
      </c>
      <c r="X12" s="192"/>
      <c r="Y12" s="204"/>
      <c r="Z12" s="189">
        <v>12</v>
      </c>
      <c r="AA12" s="190" t="s">
        <v>47</v>
      </c>
      <c r="AB12" s="66"/>
      <c r="AC12" s="66"/>
      <c r="AD12" s="66"/>
      <c r="AE12" s="65"/>
      <c r="AW12" s="56" t="s">
        <v>30</v>
      </c>
      <c r="AX12" s="56" t="s">
        <v>30</v>
      </c>
    </row>
    <row r="13" spans="1:50" ht="31.5" customHeight="1">
      <c r="A13" s="201">
        <f t="shared" si="1"/>
        <v>0.49999999333333295</v>
      </c>
      <c r="B13" s="198">
        <f t="shared" si="0"/>
        <v>0.5083333261333329</v>
      </c>
      <c r="C13" s="173"/>
      <c r="D13" s="174"/>
      <c r="E13" s="173"/>
      <c r="F13" s="174"/>
      <c r="G13" s="173"/>
      <c r="H13" s="174"/>
      <c r="I13" s="173"/>
      <c r="J13" s="174"/>
      <c r="K13" s="173"/>
      <c r="L13" s="174"/>
      <c r="M13" s="173"/>
      <c r="N13" s="174"/>
      <c r="O13" s="173"/>
      <c r="P13" s="174"/>
      <c r="Q13" s="173"/>
      <c r="R13" s="174"/>
      <c r="S13" s="173"/>
      <c r="T13" s="174"/>
      <c r="U13" s="183"/>
      <c r="V13" s="214" t="s">
        <v>252</v>
      </c>
      <c r="W13" s="215" t="s">
        <v>245</v>
      </c>
      <c r="X13" s="192"/>
      <c r="Y13" s="415">
        <f>IF(Z12&lt;&gt;D1,"  la durée initialement prévue était de "&amp;D1&amp;"  mn","")</f>
      </c>
      <c r="Z13" s="415"/>
      <c r="AA13" s="415"/>
      <c r="AB13" s="66"/>
      <c r="AC13" s="66"/>
      <c r="AD13" s="66"/>
      <c r="AE13" s="65"/>
      <c r="AW13" s="56" t="s">
        <v>41</v>
      </c>
      <c r="AX13" s="56" t="s">
        <v>45</v>
      </c>
    </row>
    <row r="14" spans="1:50" ht="31.5" customHeight="1">
      <c r="A14" s="199">
        <f t="shared" si="1"/>
        <v>0.5104166593333329</v>
      </c>
      <c r="B14" s="200">
        <f t="shared" si="0"/>
        <v>0.518749992133333</v>
      </c>
      <c r="C14" s="173"/>
      <c r="D14" s="174"/>
      <c r="E14" s="173"/>
      <c r="F14" s="174"/>
      <c r="G14" s="173"/>
      <c r="H14" s="174"/>
      <c r="I14" s="173"/>
      <c r="J14" s="174"/>
      <c r="K14" s="173"/>
      <c r="L14" s="174"/>
      <c r="M14" s="173"/>
      <c r="N14" s="174"/>
      <c r="O14" s="173"/>
      <c r="P14" s="174"/>
      <c r="Q14" s="173"/>
      <c r="R14" s="174"/>
      <c r="S14" s="173"/>
      <c r="T14" s="174"/>
      <c r="U14" s="183"/>
      <c r="V14" s="214" t="s">
        <v>30</v>
      </c>
      <c r="W14" s="215" t="s">
        <v>30</v>
      </c>
      <c r="X14" s="192"/>
      <c r="Y14" s="66"/>
      <c r="Z14" s="66"/>
      <c r="AA14" s="66"/>
      <c r="AB14" s="66"/>
      <c r="AC14" s="66"/>
      <c r="AD14" s="66"/>
      <c r="AE14" s="65"/>
      <c r="AW14" s="56" t="s">
        <v>30</v>
      </c>
      <c r="AX14" s="56" t="s">
        <v>30</v>
      </c>
    </row>
    <row r="15" spans="1:50" ht="31.5" customHeight="1">
      <c r="A15" s="201">
        <f t="shared" si="1"/>
        <v>0.5208333253333329</v>
      </c>
      <c r="B15" s="198">
        <f t="shared" si="0"/>
        <v>0.529166658133333</v>
      </c>
      <c r="C15" s="173"/>
      <c r="D15" s="174"/>
      <c r="E15" s="173"/>
      <c r="F15" s="174"/>
      <c r="G15" s="173"/>
      <c r="H15" s="174"/>
      <c r="I15" s="173"/>
      <c r="J15" s="174"/>
      <c r="K15" s="173"/>
      <c r="L15" s="174"/>
      <c r="M15" s="173"/>
      <c r="N15" s="174"/>
      <c r="O15" s="173"/>
      <c r="P15" s="174"/>
      <c r="Q15" s="173"/>
      <c r="R15" s="174"/>
      <c r="S15" s="173"/>
      <c r="T15" s="174"/>
      <c r="U15" s="183"/>
      <c r="V15" s="214" t="s">
        <v>30</v>
      </c>
      <c r="W15" s="215" t="s">
        <v>30</v>
      </c>
      <c r="X15" s="170"/>
      <c r="Y15" s="412" t="s">
        <v>80</v>
      </c>
      <c r="Z15" s="412"/>
      <c r="AA15" s="412"/>
      <c r="AB15" s="66"/>
      <c r="AC15" s="66"/>
      <c r="AD15" s="66"/>
      <c r="AE15" s="65"/>
      <c r="AW15" s="56" t="s">
        <v>30</v>
      </c>
      <c r="AX15" s="56" t="s">
        <v>30</v>
      </c>
    </row>
    <row r="16" spans="1:50" ht="31.5" customHeight="1">
      <c r="A16" s="199">
        <f t="shared" si="1"/>
        <v>0.531249991333333</v>
      </c>
      <c r="B16" s="200">
        <f t="shared" si="0"/>
        <v>0.539583324133333</v>
      </c>
      <c r="C16" s="173"/>
      <c r="D16" s="174"/>
      <c r="E16" s="173"/>
      <c r="F16" s="174"/>
      <c r="G16" s="173"/>
      <c r="H16" s="174"/>
      <c r="I16" s="173"/>
      <c r="J16" s="174"/>
      <c r="K16" s="173"/>
      <c r="L16" s="174"/>
      <c r="M16" s="173"/>
      <c r="N16" s="174"/>
      <c r="O16" s="173"/>
      <c r="P16" s="174"/>
      <c r="Q16" s="173"/>
      <c r="R16" s="174"/>
      <c r="S16" s="173"/>
      <c r="T16" s="174"/>
      <c r="U16" s="183"/>
      <c r="V16" s="214" t="s">
        <v>30</v>
      </c>
      <c r="W16" s="215" t="s">
        <v>30</v>
      </c>
      <c r="X16" s="170"/>
      <c r="Y16" s="171"/>
      <c r="Z16" s="171"/>
      <c r="AA16" s="171"/>
      <c r="AB16" s="66"/>
      <c r="AC16" s="66"/>
      <c r="AD16" s="66"/>
      <c r="AE16" s="65"/>
      <c r="AW16" s="56" t="s">
        <v>44</v>
      </c>
      <c r="AX16" s="56">
        <v>4</v>
      </c>
    </row>
    <row r="17" spans="1:50" ht="31.5" customHeight="1">
      <c r="A17" s="201">
        <f t="shared" si="1"/>
        <v>0.541666657333333</v>
      </c>
      <c r="B17" s="198">
        <f t="shared" si="0"/>
        <v>0.549999990133333</v>
      </c>
      <c r="C17" s="173"/>
      <c r="D17" s="174"/>
      <c r="E17" s="173"/>
      <c r="F17" s="174"/>
      <c r="G17" s="173"/>
      <c r="H17" s="174"/>
      <c r="I17" s="173"/>
      <c r="J17" s="174"/>
      <c r="K17" s="173"/>
      <c r="L17" s="174"/>
      <c r="M17" s="173"/>
      <c r="N17" s="174"/>
      <c r="O17" s="173"/>
      <c r="P17" s="174"/>
      <c r="Q17" s="173"/>
      <c r="R17" s="174"/>
      <c r="S17" s="173"/>
      <c r="T17" s="174"/>
      <c r="U17" s="183"/>
      <c r="V17" s="214" t="s">
        <v>30</v>
      </c>
      <c r="W17" s="215" t="s">
        <v>30</v>
      </c>
      <c r="X17" s="170"/>
      <c r="Y17" s="171"/>
      <c r="Z17" s="171"/>
      <c r="AA17" s="171"/>
      <c r="AB17" s="66"/>
      <c r="AC17" s="66"/>
      <c r="AD17" s="66"/>
      <c r="AE17" s="65"/>
      <c r="AW17" s="56" t="s">
        <v>30</v>
      </c>
      <c r="AX17" s="56" t="s">
        <v>30</v>
      </c>
    </row>
    <row r="18" spans="1:50" ht="31.5" customHeight="1">
      <c r="A18" s="199">
        <f t="shared" si="1"/>
        <v>0.552083323333333</v>
      </c>
      <c r="B18" s="200">
        <f t="shared" si="0"/>
        <v>0.560416656133333</v>
      </c>
      <c r="C18" s="173"/>
      <c r="D18" s="174"/>
      <c r="E18" s="173"/>
      <c r="F18" s="174"/>
      <c r="G18" s="173"/>
      <c r="H18" s="174"/>
      <c r="I18" s="173"/>
      <c r="J18" s="174"/>
      <c r="K18" s="173"/>
      <c r="L18" s="174"/>
      <c r="M18" s="173"/>
      <c r="N18" s="174"/>
      <c r="O18" s="173"/>
      <c r="P18" s="174"/>
      <c r="Q18" s="173"/>
      <c r="R18" s="174"/>
      <c r="S18" s="173"/>
      <c r="T18" s="174"/>
      <c r="U18" s="183"/>
      <c r="V18" s="214" t="s">
        <v>30</v>
      </c>
      <c r="W18" s="215" t="s">
        <v>30</v>
      </c>
      <c r="X18" s="170"/>
      <c r="Y18" s="171"/>
      <c r="Z18" s="171"/>
      <c r="AA18" s="171"/>
      <c r="AB18" s="66"/>
      <c r="AC18" s="66"/>
      <c r="AD18" s="66"/>
      <c r="AE18" s="65"/>
      <c r="AW18" s="56" t="s">
        <v>30</v>
      </c>
      <c r="AX18" s="56" t="s">
        <v>30</v>
      </c>
    </row>
    <row r="19" spans="1:50" ht="31.5" customHeight="1">
      <c r="A19" s="201">
        <f t="shared" si="1"/>
        <v>0.562499989333333</v>
      </c>
      <c r="B19" s="198">
        <f t="shared" si="0"/>
        <v>0.570833322133333</v>
      </c>
      <c r="C19" s="173"/>
      <c r="D19" s="174"/>
      <c r="E19" s="173"/>
      <c r="F19" s="174"/>
      <c r="G19" s="173"/>
      <c r="H19" s="174"/>
      <c r="I19" s="173"/>
      <c r="J19" s="174"/>
      <c r="K19" s="173"/>
      <c r="L19" s="174"/>
      <c r="M19" s="173"/>
      <c r="N19" s="174"/>
      <c r="O19" s="173"/>
      <c r="P19" s="174"/>
      <c r="Q19" s="173"/>
      <c r="R19" s="174"/>
      <c r="S19" s="173"/>
      <c r="T19" s="174"/>
      <c r="U19" s="183"/>
      <c r="V19" s="214" t="s">
        <v>30</v>
      </c>
      <c r="W19" s="215" t="s">
        <v>30</v>
      </c>
      <c r="X19" s="170"/>
      <c r="Y19" s="171"/>
      <c r="Z19" s="171"/>
      <c r="AA19" s="171"/>
      <c r="AB19" s="66"/>
      <c r="AC19" s="66"/>
      <c r="AD19" s="66"/>
      <c r="AE19" s="65"/>
      <c r="AW19" s="56" t="s">
        <v>30</v>
      </c>
      <c r="AX19" s="56" t="s">
        <v>30</v>
      </c>
    </row>
    <row r="20" spans="1:50" ht="31.5" customHeight="1">
      <c r="A20" s="199">
        <f t="shared" si="1"/>
        <v>0.572916655333333</v>
      </c>
      <c r="B20" s="200">
        <f t="shared" si="0"/>
        <v>0.5812499881333331</v>
      </c>
      <c r="C20" s="173"/>
      <c r="D20" s="174"/>
      <c r="E20" s="173"/>
      <c r="F20" s="174"/>
      <c r="G20" s="173"/>
      <c r="H20" s="174"/>
      <c r="I20" s="173"/>
      <c r="J20" s="174"/>
      <c r="K20" s="173"/>
      <c r="L20" s="174"/>
      <c r="M20" s="173"/>
      <c r="N20" s="174"/>
      <c r="O20" s="173"/>
      <c r="P20" s="174"/>
      <c r="Q20" s="173"/>
      <c r="R20" s="174"/>
      <c r="S20" s="173"/>
      <c r="T20" s="174"/>
      <c r="U20" s="183"/>
      <c r="V20" s="214" t="s">
        <v>252</v>
      </c>
      <c r="W20" s="215" t="s">
        <v>247</v>
      </c>
      <c r="X20" s="170"/>
      <c r="Y20" s="171"/>
      <c r="Z20" s="171"/>
      <c r="AA20" s="171"/>
      <c r="AB20" s="66"/>
      <c r="AC20" s="66"/>
      <c r="AD20" s="66"/>
      <c r="AE20" s="65"/>
      <c r="AW20" s="56" t="s">
        <v>41</v>
      </c>
      <c r="AX20" s="56" t="s">
        <v>44</v>
      </c>
    </row>
    <row r="21" spans="1:50" ht="31.5" customHeight="1">
      <c r="A21" s="201">
        <f t="shared" si="1"/>
        <v>0.583333321333333</v>
      </c>
      <c r="B21" s="198">
        <f t="shared" si="0"/>
        <v>0.5916666541333331</v>
      </c>
      <c r="C21" s="173"/>
      <c r="D21" s="174"/>
      <c r="E21" s="173"/>
      <c r="F21" s="174"/>
      <c r="G21" s="173"/>
      <c r="H21" s="174"/>
      <c r="I21" s="173"/>
      <c r="J21" s="174"/>
      <c r="K21" s="173"/>
      <c r="L21" s="174"/>
      <c r="M21" s="173"/>
      <c r="N21" s="174"/>
      <c r="O21" s="173"/>
      <c r="P21" s="174"/>
      <c r="Q21" s="173"/>
      <c r="R21" s="174"/>
      <c r="S21" s="173"/>
      <c r="T21" s="174"/>
      <c r="U21" s="183"/>
      <c r="V21" s="214" t="s">
        <v>30</v>
      </c>
      <c r="W21" s="215" t="s">
        <v>30</v>
      </c>
      <c r="X21" s="170"/>
      <c r="Y21" s="171"/>
      <c r="Z21" s="171"/>
      <c r="AA21" s="171"/>
      <c r="AB21" s="66"/>
      <c r="AC21" s="66"/>
      <c r="AD21" s="66"/>
      <c r="AE21" s="65"/>
      <c r="AW21" s="56" t="s">
        <v>30</v>
      </c>
      <c r="AX21" s="56" t="s">
        <v>30</v>
      </c>
    </row>
    <row r="22" spans="1:50" ht="31.5" customHeight="1">
      <c r="A22" s="199">
        <f t="shared" si="1"/>
        <v>0.5937499873333331</v>
      </c>
      <c r="B22" s="200">
        <f t="shared" si="0"/>
        <v>0.6020833201333331</v>
      </c>
      <c r="C22" s="173"/>
      <c r="D22" s="174"/>
      <c r="E22" s="173"/>
      <c r="F22" s="174"/>
      <c r="G22" s="173"/>
      <c r="H22" s="174"/>
      <c r="I22" s="173"/>
      <c r="J22" s="174"/>
      <c r="K22" s="173"/>
      <c r="L22" s="174"/>
      <c r="M22" s="173"/>
      <c r="N22" s="174"/>
      <c r="O22" s="173"/>
      <c r="P22" s="174"/>
      <c r="Q22" s="173"/>
      <c r="R22" s="174"/>
      <c r="S22" s="173"/>
      <c r="T22" s="174"/>
      <c r="U22" s="183"/>
      <c r="V22" s="214" t="s">
        <v>30</v>
      </c>
      <c r="W22" s="215" t="s">
        <v>30</v>
      </c>
      <c r="X22" s="170"/>
      <c r="Y22" s="171"/>
      <c r="Z22" s="171"/>
      <c r="AA22" s="171"/>
      <c r="AB22" s="66"/>
      <c r="AC22" s="66"/>
      <c r="AD22" s="66"/>
      <c r="AE22" s="65"/>
      <c r="AW22" s="56" t="s">
        <v>41</v>
      </c>
      <c r="AX22" s="56">
        <v>4</v>
      </c>
    </row>
    <row r="23" spans="1:50" ht="31.5" customHeight="1" thickBot="1">
      <c r="A23" s="201">
        <f t="shared" si="1"/>
        <v>0.6041666533333331</v>
      </c>
      <c r="B23" s="198">
        <f t="shared" si="0"/>
        <v>0.6124999861333331</v>
      </c>
      <c r="C23" s="173"/>
      <c r="D23" s="174"/>
      <c r="E23" s="173"/>
      <c r="F23" s="174"/>
      <c r="G23" s="173"/>
      <c r="H23" s="174"/>
      <c r="I23" s="173"/>
      <c r="J23" s="174"/>
      <c r="K23" s="173"/>
      <c r="L23" s="174"/>
      <c r="M23" s="173"/>
      <c r="N23" s="174"/>
      <c r="O23" s="173"/>
      <c r="P23" s="174"/>
      <c r="Q23" s="173"/>
      <c r="R23" s="174"/>
      <c r="S23" s="173"/>
      <c r="T23" s="174"/>
      <c r="U23" s="183"/>
      <c r="V23" s="214" t="s">
        <v>247</v>
      </c>
      <c r="W23" s="215" t="s">
        <v>245</v>
      </c>
      <c r="X23" s="170"/>
      <c r="Y23" s="171"/>
      <c r="Z23" s="171"/>
      <c r="AA23" s="171"/>
      <c r="AB23" s="66"/>
      <c r="AC23" s="66"/>
      <c r="AD23" s="66"/>
      <c r="AE23" s="65"/>
      <c r="AW23" s="56" t="s">
        <v>44</v>
      </c>
      <c r="AX23" s="56" t="s">
        <v>45</v>
      </c>
    </row>
    <row r="24" spans="1:31" ht="31.5" customHeight="1">
      <c r="A24" s="199">
        <f t="shared" si="1"/>
        <v>0.6145833193333331</v>
      </c>
      <c r="B24" s="200">
        <f t="shared" si="0"/>
        <v>0.6229166521333331</v>
      </c>
      <c r="C24" s="173"/>
      <c r="D24" s="174"/>
      <c r="E24" s="173"/>
      <c r="F24" s="174"/>
      <c r="G24" s="173"/>
      <c r="H24" s="174"/>
      <c r="I24" s="173"/>
      <c r="J24" s="174"/>
      <c r="K24" s="173"/>
      <c r="L24" s="174"/>
      <c r="M24" s="173"/>
      <c r="N24" s="174"/>
      <c r="O24" s="173"/>
      <c r="P24" s="174"/>
      <c r="Q24" s="173"/>
      <c r="R24" s="174"/>
      <c r="S24" s="173"/>
      <c r="T24" s="174"/>
      <c r="U24" s="182"/>
      <c r="V24" s="225"/>
      <c r="W24" s="225"/>
      <c r="X24" s="172"/>
      <c r="Y24" s="171"/>
      <c r="Z24" s="171"/>
      <c r="AA24" s="171"/>
      <c r="AB24" s="66"/>
      <c r="AC24" s="66"/>
      <c r="AD24" s="66"/>
      <c r="AE24" s="65"/>
    </row>
    <row r="25" spans="1:31" ht="31.5" customHeight="1">
      <c r="A25" s="201">
        <f t="shared" si="1"/>
        <v>0.6249999853333331</v>
      </c>
      <c r="B25" s="198">
        <f t="shared" si="0"/>
        <v>0.6333333181333332</v>
      </c>
      <c r="C25" s="173"/>
      <c r="D25" s="174"/>
      <c r="E25" s="173"/>
      <c r="F25" s="174"/>
      <c r="G25" s="173"/>
      <c r="H25" s="174"/>
      <c r="I25" s="173"/>
      <c r="J25" s="174"/>
      <c r="K25" s="173"/>
      <c r="L25" s="174"/>
      <c r="M25" s="173"/>
      <c r="N25" s="174"/>
      <c r="O25" s="173"/>
      <c r="P25" s="174"/>
      <c r="Q25" s="173"/>
      <c r="R25" s="174"/>
      <c r="S25" s="173"/>
      <c r="T25" s="174"/>
      <c r="U25" s="182"/>
      <c r="V25" s="172"/>
      <c r="W25" s="172"/>
      <c r="X25" s="172"/>
      <c r="Y25" s="171"/>
      <c r="Z25" s="171"/>
      <c r="AA25" s="171"/>
      <c r="AB25" s="66"/>
      <c r="AC25" s="66"/>
      <c r="AD25" s="66"/>
      <c r="AE25" s="65"/>
    </row>
    <row r="26" spans="1:31" ht="31.5" customHeight="1">
      <c r="A26" s="199">
        <f t="shared" si="1"/>
        <v>0.6354166513333331</v>
      </c>
      <c r="B26" s="200">
        <f t="shared" si="0"/>
        <v>0.6437499841333332</v>
      </c>
      <c r="C26" s="173"/>
      <c r="D26" s="174"/>
      <c r="E26" s="173"/>
      <c r="F26" s="174"/>
      <c r="G26" s="173"/>
      <c r="H26" s="174"/>
      <c r="I26" s="173"/>
      <c r="J26" s="174"/>
      <c r="K26" s="173"/>
      <c r="L26" s="174"/>
      <c r="M26" s="173"/>
      <c r="N26" s="174"/>
      <c r="O26" s="173"/>
      <c r="P26" s="174"/>
      <c r="Q26" s="173"/>
      <c r="R26" s="174"/>
      <c r="S26" s="173"/>
      <c r="T26" s="174"/>
      <c r="U26" s="182"/>
      <c r="V26" s="172"/>
      <c r="W26" s="172"/>
      <c r="X26" s="172"/>
      <c r="Y26" s="171"/>
      <c r="Z26" s="171"/>
      <c r="AA26" s="171"/>
      <c r="AB26" s="66"/>
      <c r="AC26" s="66"/>
      <c r="AD26" s="66"/>
      <c r="AE26" s="65"/>
    </row>
    <row r="27" spans="1:31" ht="31.5" customHeight="1">
      <c r="A27" s="201">
        <f t="shared" si="1"/>
        <v>0.6458333173333332</v>
      </c>
      <c r="B27" s="198">
        <f t="shared" si="0"/>
        <v>0.6541666501333332</v>
      </c>
      <c r="C27" s="173"/>
      <c r="D27" s="174"/>
      <c r="E27" s="173"/>
      <c r="F27" s="174"/>
      <c r="G27" s="173"/>
      <c r="H27" s="174"/>
      <c r="I27" s="173"/>
      <c r="J27" s="174"/>
      <c r="K27" s="173"/>
      <c r="L27" s="174"/>
      <c r="M27" s="173"/>
      <c r="N27" s="174"/>
      <c r="O27" s="173"/>
      <c r="P27" s="174"/>
      <c r="Q27" s="173"/>
      <c r="R27" s="174"/>
      <c r="S27" s="173"/>
      <c r="T27" s="174"/>
      <c r="U27" s="182"/>
      <c r="V27" s="172"/>
      <c r="W27" s="172"/>
      <c r="X27" s="172"/>
      <c r="Y27" s="171"/>
      <c r="Z27" s="171"/>
      <c r="AA27" s="171"/>
      <c r="AB27" s="66"/>
      <c r="AC27" s="66"/>
      <c r="AD27" s="66"/>
      <c r="AE27" s="65"/>
    </row>
    <row r="28" spans="1:31" ht="31.5" customHeight="1">
      <c r="A28" s="199">
        <f t="shared" si="1"/>
        <v>0.6562499833333332</v>
      </c>
      <c r="B28" s="200">
        <f t="shared" si="0"/>
        <v>0.6645833161333332</v>
      </c>
      <c r="C28" s="173"/>
      <c r="D28" s="174"/>
      <c r="E28" s="173"/>
      <c r="F28" s="174"/>
      <c r="G28" s="173"/>
      <c r="H28" s="174"/>
      <c r="I28" s="173"/>
      <c r="J28" s="174"/>
      <c r="K28" s="173"/>
      <c r="L28" s="174"/>
      <c r="M28" s="173"/>
      <c r="N28" s="174"/>
      <c r="O28" s="173"/>
      <c r="P28" s="174"/>
      <c r="Q28" s="173"/>
      <c r="R28" s="174"/>
      <c r="S28" s="173"/>
      <c r="T28" s="174"/>
      <c r="U28" s="182"/>
      <c r="V28" s="172"/>
      <c r="W28" s="172"/>
      <c r="X28" s="172"/>
      <c r="Y28" s="171"/>
      <c r="Z28" s="171"/>
      <c r="AA28" s="171"/>
      <c r="AB28" s="66"/>
      <c r="AC28" s="66"/>
      <c r="AD28" s="66"/>
      <c r="AE28" s="65"/>
    </row>
    <row r="29" spans="1:31" ht="31.5" customHeight="1">
      <c r="A29" s="201">
        <f t="shared" si="1"/>
        <v>0.6666666493333332</v>
      </c>
      <c r="B29" s="198">
        <f t="shared" si="0"/>
        <v>0.6749999821333332</v>
      </c>
      <c r="C29" s="173"/>
      <c r="D29" s="174"/>
      <c r="E29" s="173"/>
      <c r="F29" s="174"/>
      <c r="G29" s="173"/>
      <c r="H29" s="174"/>
      <c r="I29" s="173"/>
      <c r="J29" s="174"/>
      <c r="K29" s="173"/>
      <c r="L29" s="174"/>
      <c r="M29" s="173"/>
      <c r="N29" s="174"/>
      <c r="O29" s="173"/>
      <c r="P29" s="174"/>
      <c r="Q29" s="173"/>
      <c r="R29" s="174"/>
      <c r="S29" s="173"/>
      <c r="T29" s="174"/>
      <c r="U29" s="66"/>
      <c r="V29" s="172"/>
      <c r="W29" s="172"/>
      <c r="X29" s="172"/>
      <c r="Y29" s="172"/>
      <c r="Z29" s="172"/>
      <c r="AA29" s="172"/>
      <c r="AB29" s="66"/>
      <c r="AC29" s="66"/>
      <c r="AD29" s="66"/>
      <c r="AE29" s="65"/>
    </row>
    <row r="30" spans="1:31" ht="31.5" customHeight="1">
      <c r="A30" s="199">
        <f t="shared" si="1"/>
        <v>0.6770833153333332</v>
      </c>
      <c r="B30" s="200">
        <f t="shared" si="0"/>
        <v>0.6854166481333333</v>
      </c>
      <c r="C30" s="173"/>
      <c r="D30" s="174"/>
      <c r="E30" s="173"/>
      <c r="F30" s="174"/>
      <c r="G30" s="173"/>
      <c r="H30" s="174"/>
      <c r="I30" s="173"/>
      <c r="J30" s="174"/>
      <c r="K30" s="173"/>
      <c r="L30" s="174"/>
      <c r="M30" s="173"/>
      <c r="N30" s="174"/>
      <c r="O30" s="173"/>
      <c r="P30" s="174"/>
      <c r="Q30" s="173"/>
      <c r="R30" s="174"/>
      <c r="S30" s="173"/>
      <c r="T30" s="174"/>
      <c r="U30" s="182"/>
      <c r="V30" s="66"/>
      <c r="W30" s="66"/>
      <c r="X30" s="66"/>
      <c r="Y30" s="66"/>
      <c r="Z30" s="66"/>
      <c r="AA30" s="66"/>
      <c r="AB30" s="66"/>
      <c r="AC30" s="66"/>
      <c r="AD30" s="66"/>
      <c r="AE30" s="65"/>
    </row>
    <row r="31" spans="1:31" ht="31.5" customHeight="1">
      <c r="A31" s="201">
        <f t="shared" si="1"/>
        <v>0.6874999813333332</v>
      </c>
      <c r="B31" s="198">
        <f t="shared" si="0"/>
        <v>0.6958333141333333</v>
      </c>
      <c r="C31" s="173"/>
      <c r="D31" s="174"/>
      <c r="E31" s="173"/>
      <c r="F31" s="174"/>
      <c r="G31" s="173"/>
      <c r="H31" s="174"/>
      <c r="I31" s="173"/>
      <c r="J31" s="174"/>
      <c r="K31" s="173"/>
      <c r="L31" s="174"/>
      <c r="M31" s="173"/>
      <c r="N31" s="174"/>
      <c r="O31" s="173"/>
      <c r="P31" s="174"/>
      <c r="Q31" s="173"/>
      <c r="R31" s="174"/>
      <c r="S31" s="173"/>
      <c r="T31" s="174"/>
      <c r="U31" s="182"/>
      <c r="V31" s="66"/>
      <c r="W31" s="66"/>
      <c r="X31" s="66"/>
      <c r="Y31" s="66"/>
      <c r="Z31" s="66"/>
      <c r="AA31" s="66"/>
      <c r="AB31" s="66"/>
      <c r="AC31" s="66"/>
      <c r="AD31" s="66"/>
      <c r="AE31" s="65"/>
    </row>
    <row r="32" spans="1:31" ht="31.5" customHeight="1" thickBot="1">
      <c r="A32" s="202">
        <f t="shared" si="1"/>
        <v>0.6979166473333333</v>
      </c>
      <c r="B32" s="203">
        <f t="shared" si="0"/>
        <v>0.7062499801333333</v>
      </c>
      <c r="C32" s="173"/>
      <c r="D32" s="174"/>
      <c r="E32" s="173"/>
      <c r="F32" s="174"/>
      <c r="G32" s="173"/>
      <c r="H32" s="174"/>
      <c r="I32" s="173"/>
      <c r="J32" s="174"/>
      <c r="K32" s="173"/>
      <c r="L32" s="174"/>
      <c r="M32" s="173"/>
      <c r="N32" s="174"/>
      <c r="O32" s="173"/>
      <c r="P32" s="174"/>
      <c r="Q32" s="173"/>
      <c r="R32" s="174"/>
      <c r="S32" s="173"/>
      <c r="T32" s="174"/>
      <c r="U32" s="182"/>
      <c r="V32" s="67"/>
      <c r="W32" s="184"/>
      <c r="X32" s="185"/>
      <c r="Y32" s="186"/>
      <c r="Z32" s="186"/>
      <c r="AA32" s="186"/>
      <c r="AB32" s="66"/>
      <c r="AC32" s="66"/>
      <c r="AD32" s="66"/>
      <c r="AE32" s="65"/>
    </row>
    <row r="33" spans="1:31" ht="7.5" customHeight="1">
      <c r="A33" s="177"/>
      <c r="B33" s="59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5"/>
    </row>
    <row r="34" spans="1:31" s="63" customFormat="1" ht="17.25" customHeight="1">
      <c r="A34" s="178" t="s">
        <v>50</v>
      </c>
      <c r="B34" s="179"/>
      <c r="C34" s="180"/>
      <c r="D34" s="180"/>
      <c r="E34" s="180"/>
      <c r="F34" s="180"/>
      <c r="G34" s="180"/>
      <c r="H34" s="181"/>
      <c r="I34" s="180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8"/>
    </row>
    <row r="35" spans="1:31" s="63" customFormat="1" ht="17.25" customHeight="1">
      <c r="A35" s="178" t="s">
        <v>82</v>
      </c>
      <c r="B35" s="179"/>
      <c r="C35" s="180"/>
      <c r="D35" s="180"/>
      <c r="E35" s="180"/>
      <c r="F35" s="180"/>
      <c r="G35" s="180"/>
      <c r="H35" s="180"/>
      <c r="I35" s="180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</row>
    <row r="36" spans="1:31" s="63" customFormat="1" ht="10.5" customHeight="1">
      <c r="A36" s="179"/>
      <c r="B36" s="179"/>
      <c r="C36" s="180"/>
      <c r="D36" s="180"/>
      <c r="E36" s="180"/>
      <c r="F36" s="180"/>
      <c r="G36" s="180"/>
      <c r="H36" s="180"/>
      <c r="I36" s="180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</row>
    <row r="37" spans="1:31" s="63" customFormat="1" ht="20.25" customHeight="1">
      <c r="A37" s="62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</row>
    <row r="38" spans="1:31" s="63" customFormat="1" ht="20.25" customHeight="1">
      <c r="A38" s="62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</row>
    <row r="39" spans="3:31" s="59" customFormat="1" ht="15" customHeight="1"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8"/>
      <c r="V39" s="68"/>
      <c r="W39" s="66"/>
      <c r="X39" s="66"/>
      <c r="Y39" s="66"/>
      <c r="Z39" s="66"/>
      <c r="AA39" s="68"/>
      <c r="AB39" s="68"/>
      <c r="AC39" s="66"/>
      <c r="AD39" s="66"/>
      <c r="AE39" s="66"/>
    </row>
    <row r="40" spans="3:31" s="59" customFormat="1" ht="15" customHeight="1"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8"/>
      <c r="V40" s="68"/>
      <c r="W40" s="66"/>
      <c r="X40" s="66"/>
      <c r="Y40" s="66"/>
      <c r="Z40" s="66"/>
      <c r="AA40" s="68"/>
      <c r="AB40" s="68"/>
      <c r="AC40" s="66"/>
      <c r="AD40" s="66"/>
      <c r="AE40" s="66"/>
    </row>
    <row r="41" spans="3:31" s="59" customFormat="1" ht="15" customHeight="1"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8"/>
      <c r="V41" s="68"/>
      <c r="W41" s="66"/>
      <c r="X41" s="66"/>
      <c r="Y41" s="66"/>
      <c r="Z41" s="66"/>
      <c r="AA41" s="68"/>
      <c r="AB41" s="68"/>
      <c r="AC41" s="66"/>
      <c r="AD41" s="66"/>
      <c r="AE41" s="66"/>
    </row>
    <row r="42" spans="3:31" s="59" customFormat="1" ht="15" customHeight="1" hidden="1"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8"/>
      <c r="V42" s="68"/>
      <c r="W42" s="66"/>
      <c r="X42" s="66"/>
      <c r="Y42" s="66"/>
      <c r="Z42" s="66"/>
      <c r="AA42" s="68"/>
      <c r="AB42" s="68"/>
      <c r="AC42" s="66"/>
      <c r="AD42" s="66"/>
      <c r="AE42" s="66"/>
    </row>
    <row r="43" spans="3:31" s="59" customFormat="1" ht="15" customHeight="1" hidden="1"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8"/>
      <c r="V43" s="68"/>
      <c r="W43" s="66"/>
      <c r="X43" s="66"/>
      <c r="Y43" s="66"/>
      <c r="Z43" s="66"/>
      <c r="AA43" s="68"/>
      <c r="AB43" s="68"/>
      <c r="AC43" s="66"/>
      <c r="AD43" s="66"/>
      <c r="AE43" s="66"/>
    </row>
    <row r="44" spans="3:31" s="59" customFormat="1" ht="15" customHeight="1" hidden="1"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8"/>
      <c r="V44" s="68"/>
      <c r="W44" s="66"/>
      <c r="X44" s="66"/>
      <c r="Y44" s="66"/>
      <c r="Z44" s="66"/>
      <c r="AA44" s="68"/>
      <c r="AB44" s="68"/>
      <c r="AC44" s="66"/>
      <c r="AD44" s="66"/>
      <c r="AE44" s="66"/>
    </row>
    <row r="45" spans="3:31" s="59" customFormat="1" ht="15" customHeight="1" hidden="1"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8"/>
      <c r="V45" s="68"/>
      <c r="W45" s="66"/>
      <c r="X45" s="66"/>
      <c r="Y45" s="66"/>
      <c r="Z45" s="66"/>
      <c r="AA45" s="68"/>
      <c r="AB45" s="68"/>
      <c r="AC45" s="66"/>
      <c r="AD45" s="66"/>
      <c r="AE45" s="66"/>
    </row>
    <row r="46" spans="3:31" s="59" customFormat="1" ht="16.5" customHeight="1" hidden="1"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8"/>
      <c r="V46" s="68"/>
      <c r="W46" s="66"/>
      <c r="X46" s="66"/>
      <c r="Y46" s="66"/>
      <c r="Z46" s="66"/>
      <c r="AA46" s="68"/>
      <c r="AB46" s="68"/>
      <c r="AC46" s="66"/>
      <c r="AD46" s="66"/>
      <c r="AE46" s="66"/>
    </row>
    <row r="47" spans="3:31" s="59" customFormat="1" ht="16.5" customHeight="1" hidden="1"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8"/>
      <c r="V47" s="68"/>
      <c r="W47" s="66"/>
      <c r="X47" s="66"/>
      <c r="Y47" s="66"/>
      <c r="Z47" s="66"/>
      <c r="AA47" s="68"/>
      <c r="AB47" s="68"/>
      <c r="AC47" s="66"/>
      <c r="AD47" s="66"/>
      <c r="AE47" s="66"/>
    </row>
    <row r="48" spans="3:31" s="59" customFormat="1" ht="16.5" customHeight="1" hidden="1"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8"/>
      <c r="V48" s="68"/>
      <c r="W48" s="66"/>
      <c r="X48" s="66"/>
      <c r="Y48" s="66"/>
      <c r="Z48" s="66"/>
      <c r="AA48" s="68"/>
      <c r="AB48" s="68"/>
      <c r="AC48" s="66"/>
      <c r="AD48" s="66"/>
      <c r="AE48" s="66"/>
    </row>
    <row r="49" spans="3:31" s="59" customFormat="1" ht="16.5" customHeight="1" hidden="1"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8"/>
      <c r="V49" s="68"/>
      <c r="W49" s="66"/>
      <c r="X49" s="66"/>
      <c r="Y49" s="66"/>
      <c r="Z49" s="66"/>
      <c r="AA49" s="68"/>
      <c r="AB49" s="68"/>
      <c r="AC49" s="66"/>
      <c r="AD49" s="66"/>
      <c r="AE49" s="66"/>
    </row>
    <row r="50" spans="3:31" s="59" customFormat="1" ht="16.5" customHeight="1" hidden="1"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8"/>
      <c r="V50" s="68"/>
      <c r="W50" s="66"/>
      <c r="X50" s="66"/>
      <c r="Y50" s="66"/>
      <c r="Z50" s="66"/>
      <c r="AA50" s="68"/>
      <c r="AB50" s="68"/>
      <c r="AC50" s="66"/>
      <c r="AD50" s="66"/>
      <c r="AE50" s="66"/>
    </row>
    <row r="51" spans="3:31" s="59" customFormat="1" ht="16.5" customHeight="1" hidden="1"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8"/>
      <c r="V51" s="68"/>
      <c r="W51" s="66"/>
      <c r="X51" s="66"/>
      <c r="Y51" s="66"/>
      <c r="Z51" s="66"/>
      <c r="AA51" s="68"/>
      <c r="AB51" s="68"/>
      <c r="AC51" s="66"/>
      <c r="AD51" s="66"/>
      <c r="AE51" s="66"/>
    </row>
    <row r="52" spans="3:31" s="59" customFormat="1" ht="16.5" customHeight="1" hidden="1"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8"/>
      <c r="V52" s="68"/>
      <c r="W52" s="66"/>
      <c r="X52" s="66"/>
      <c r="Y52" s="66"/>
      <c r="Z52" s="66"/>
      <c r="AA52" s="68"/>
      <c r="AB52" s="68"/>
      <c r="AC52" s="66"/>
      <c r="AD52" s="66"/>
      <c r="AE52" s="66"/>
    </row>
    <row r="53" spans="3:31" s="59" customFormat="1" ht="16.5" customHeight="1" hidden="1"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8"/>
      <c r="V53" s="68"/>
      <c r="W53" s="66"/>
      <c r="X53" s="66"/>
      <c r="Y53" s="66"/>
      <c r="Z53" s="66"/>
      <c r="AA53" s="68"/>
      <c r="AB53" s="68"/>
      <c r="AC53" s="66"/>
      <c r="AD53" s="66"/>
      <c r="AE53" s="66"/>
    </row>
    <row r="54" spans="3:31" s="59" customFormat="1" ht="16.5" customHeight="1" hidden="1"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8"/>
      <c r="V54" s="68"/>
      <c r="W54" s="66"/>
      <c r="X54" s="66"/>
      <c r="Y54" s="66"/>
      <c r="Z54" s="66"/>
      <c r="AA54" s="68"/>
      <c r="AB54" s="68"/>
      <c r="AC54" s="66"/>
      <c r="AD54" s="66"/>
      <c r="AE54" s="66"/>
    </row>
    <row r="55" spans="3:31" s="59" customFormat="1" ht="16.5" customHeight="1" hidden="1"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8"/>
      <c r="V55" s="68"/>
      <c r="W55" s="66"/>
      <c r="X55" s="66"/>
      <c r="Y55" s="66"/>
      <c r="Z55" s="66"/>
      <c r="AA55" s="68"/>
      <c r="AB55" s="68"/>
      <c r="AC55" s="66"/>
      <c r="AD55" s="66"/>
      <c r="AE55" s="66"/>
    </row>
    <row r="56" spans="2:31" s="59" customFormat="1" ht="16.5" customHeight="1">
      <c r="B56" s="175"/>
      <c r="C56" s="173"/>
      <c r="D56" s="174"/>
      <c r="E56" s="66"/>
      <c r="F56" s="176" t="s">
        <v>51</v>
      </c>
      <c r="G56" s="176"/>
      <c r="H56" s="176"/>
      <c r="I56" s="176"/>
      <c r="J56" s="176"/>
      <c r="K56" s="176"/>
      <c r="L56" s="176"/>
      <c r="M56" s="176"/>
      <c r="N56" s="66"/>
      <c r="O56" s="66"/>
      <c r="P56" s="66"/>
      <c r="Q56" s="66"/>
      <c r="R56" s="66"/>
      <c r="S56" s="66"/>
      <c r="T56" s="66"/>
      <c r="U56" s="68"/>
      <c r="V56" s="68"/>
      <c r="W56" s="66"/>
      <c r="X56" s="66"/>
      <c r="Y56" s="66"/>
      <c r="Z56" s="66"/>
      <c r="AA56" s="68"/>
      <c r="AB56" s="68"/>
      <c r="AC56" s="66"/>
      <c r="AD56" s="66"/>
      <c r="AE56" s="66"/>
    </row>
    <row r="57" spans="2:31" s="59" customFormat="1" ht="16.5" customHeight="1">
      <c r="B57" s="175"/>
      <c r="C57" s="173"/>
      <c r="D57" s="174"/>
      <c r="E57" s="66"/>
      <c r="F57" s="176" t="s">
        <v>52</v>
      </c>
      <c r="G57" s="176"/>
      <c r="H57" s="176"/>
      <c r="I57" s="176"/>
      <c r="J57" s="176"/>
      <c r="K57" s="176"/>
      <c r="L57" s="176"/>
      <c r="M57" s="176"/>
      <c r="N57" s="66"/>
      <c r="O57" s="66"/>
      <c r="P57" s="66"/>
      <c r="Q57" s="66"/>
      <c r="R57" s="66"/>
      <c r="S57" s="66"/>
      <c r="T57" s="66"/>
      <c r="U57" s="68"/>
      <c r="V57" s="68"/>
      <c r="W57" s="66"/>
      <c r="X57" s="66"/>
      <c r="Y57" s="66"/>
      <c r="Z57" s="66"/>
      <c r="AA57" s="68"/>
      <c r="AB57" s="68"/>
      <c r="AC57" s="66"/>
      <c r="AD57" s="66"/>
      <c r="AE57" s="66"/>
    </row>
    <row r="58" spans="3:30" s="59" customFormat="1" ht="16.5" customHeight="1"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8"/>
      <c r="V58" s="68"/>
      <c r="W58" s="66"/>
      <c r="X58" s="66"/>
      <c r="Y58" s="66"/>
      <c r="Z58" s="66"/>
      <c r="AA58" s="68"/>
      <c r="AB58" s="68"/>
      <c r="AC58" s="66"/>
      <c r="AD58" s="66"/>
    </row>
    <row r="59" spans="3:30" s="59" customFormat="1" ht="16.5" customHeight="1"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</row>
    <row r="60" spans="3:30" s="59" customFormat="1" ht="16.5" customHeight="1"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</row>
    <row r="61" spans="3:30" s="59" customFormat="1" ht="16.5" customHeight="1"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</row>
    <row r="62" spans="3:30" s="59" customFormat="1" ht="16.5" customHeight="1"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</row>
    <row r="63" spans="3:30" s="59" customFormat="1" ht="16.5" customHeight="1"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</row>
    <row r="64" spans="3:30" s="59" customFormat="1" ht="16.5" customHeight="1"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</row>
    <row r="65" spans="3:30" s="59" customFormat="1" ht="16.5" customHeight="1"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</row>
    <row r="66" spans="3:30" s="59" customFormat="1" ht="16.5" customHeight="1"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</row>
    <row r="67" spans="3:30" s="59" customFormat="1" ht="16.5" customHeight="1"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</row>
    <row r="68" spans="3:30" s="59" customFormat="1" ht="16.5" customHeight="1"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</row>
    <row r="69" spans="3:30" s="59" customFormat="1" ht="16.5" customHeight="1"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</row>
    <row r="70" spans="3:30" s="59" customFormat="1" ht="16.5" customHeight="1"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</row>
    <row r="71" spans="3:53" s="60" customFormat="1" ht="16.5" customHeight="1"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</row>
    <row r="72" spans="3:53" s="60" customFormat="1" ht="16.5" customHeight="1"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</row>
    <row r="73" spans="3:53" s="60" customFormat="1" ht="16.5" customHeight="1"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</row>
    <row r="74" spans="3:53" s="60" customFormat="1" ht="16.5" customHeight="1"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</row>
    <row r="75" spans="3:53" s="60" customFormat="1" ht="16.5" customHeight="1"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</row>
    <row r="76" spans="3:53" s="60" customFormat="1" ht="16.5" customHeight="1"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</row>
    <row r="77" spans="3:53" s="60" customFormat="1" ht="16.5" customHeight="1"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</row>
    <row r="78" spans="3:53" s="60" customFormat="1" ht="16.5" customHeight="1"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</row>
    <row r="79" spans="3:53" s="60" customFormat="1" ht="16.5" customHeight="1"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</row>
    <row r="80" spans="3:53" s="60" customFormat="1" ht="16.5" customHeight="1"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</row>
    <row r="81" spans="3:53" s="60" customFormat="1" ht="16.5" customHeight="1"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</row>
    <row r="82" spans="3:53" s="60" customFormat="1" ht="16.5" customHeight="1"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</row>
    <row r="83" spans="3:53" s="60" customFormat="1" ht="16.5" customHeight="1"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</row>
    <row r="84" spans="3:53" s="60" customFormat="1" ht="16.5" customHeight="1"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</row>
    <row r="85" spans="3:53" s="60" customFormat="1" ht="16.5" customHeight="1"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</row>
    <row r="86" spans="3:53" s="60" customFormat="1" ht="16.5" customHeight="1"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</row>
    <row r="87" spans="3:53" s="60" customFormat="1" ht="16.5" customHeight="1"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</row>
    <row r="88" spans="3:53" s="60" customFormat="1" ht="16.5" customHeight="1"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</row>
    <row r="89" spans="3:53" s="60" customFormat="1" ht="16.5" customHeight="1"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</row>
    <row r="90" spans="3:53" s="60" customFormat="1" ht="16.5" customHeight="1"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</row>
    <row r="91" spans="3:53" s="60" customFormat="1" ht="16.5" customHeight="1"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</row>
    <row r="92" spans="3:53" s="60" customFormat="1" ht="16.5" customHeight="1"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</row>
    <row r="93" spans="3:53" s="60" customFormat="1" ht="16.5" customHeight="1"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</row>
    <row r="94" spans="3:53" s="60" customFormat="1" ht="16.5" customHeight="1"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</row>
    <row r="95" spans="3:53" s="60" customFormat="1" ht="16.5" customHeight="1"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</row>
    <row r="96" spans="3:53" s="60" customFormat="1" ht="16.5" customHeight="1"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</row>
    <row r="97" spans="3:53" s="60" customFormat="1" ht="16.5" customHeight="1"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</row>
    <row r="98" spans="3:53" s="60" customFormat="1" ht="16.5" customHeight="1"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</row>
    <row r="99" spans="3:53" s="60" customFormat="1" ht="16.5" customHeight="1"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</row>
    <row r="100" spans="3:53" s="60" customFormat="1" ht="16.5" customHeight="1"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</row>
    <row r="101" spans="3:53" s="60" customFormat="1" ht="16.5" customHeight="1"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</row>
    <row r="102" spans="3:53" s="60" customFormat="1" ht="16.5" customHeight="1"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</row>
    <row r="103" spans="3:53" s="60" customFormat="1" ht="16.5" customHeight="1"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</row>
    <row r="104" spans="3:53" s="60" customFormat="1" ht="16.5" customHeight="1"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</row>
    <row r="105" spans="3:53" s="60" customFormat="1" ht="16.5" customHeight="1"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</row>
    <row r="106" spans="3:53" s="60" customFormat="1" ht="16.5" customHeight="1"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</row>
    <row r="107" spans="3:53" s="60" customFormat="1" ht="16.5" customHeight="1"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</row>
    <row r="108" spans="3:53" s="60" customFormat="1" ht="16.5" customHeight="1"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</row>
    <row r="109" spans="3:53" s="60" customFormat="1" ht="16.5" customHeight="1"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</row>
    <row r="110" spans="3:53" s="60" customFormat="1" ht="16.5" customHeight="1"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</row>
    <row r="111" spans="3:53" s="60" customFormat="1" ht="16.5" customHeight="1"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</row>
    <row r="112" spans="3:53" s="60" customFormat="1" ht="16.5" customHeight="1"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</row>
    <row r="113" spans="3:53" s="60" customFormat="1" ht="16.5" customHeight="1"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</row>
    <row r="114" spans="3:53" s="60" customFormat="1" ht="16.5" customHeight="1"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</row>
    <row r="115" spans="3:53" s="60" customFormat="1" ht="16.5" customHeight="1"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</row>
    <row r="116" spans="3:53" s="60" customFormat="1" ht="16.5" customHeight="1"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</row>
    <row r="117" spans="3:53" s="60" customFormat="1" ht="16.5" customHeight="1"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</row>
    <row r="118" spans="3:53" s="60" customFormat="1" ht="16.5" customHeight="1"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</row>
    <row r="119" spans="3:53" s="60" customFormat="1" ht="16.5" customHeight="1"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</row>
    <row r="120" spans="3:53" s="60" customFormat="1" ht="16.5" customHeight="1"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</row>
    <row r="121" spans="3:53" s="60" customFormat="1" ht="16.5" customHeight="1"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</row>
    <row r="122" spans="3:53" s="60" customFormat="1" ht="16.5" customHeight="1"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</row>
    <row r="123" spans="3:53" s="60" customFormat="1" ht="16.5" customHeight="1"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</row>
    <row r="124" spans="3:53" s="60" customFormat="1" ht="16.5" customHeight="1"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</row>
    <row r="125" spans="3:53" s="60" customFormat="1" ht="16.5" customHeight="1"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</row>
    <row r="126" spans="3:53" s="60" customFormat="1" ht="16.5" customHeight="1"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</row>
    <row r="127" spans="3:53" s="60" customFormat="1" ht="16.5" customHeight="1"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</row>
    <row r="128" spans="3:53" s="60" customFormat="1" ht="16.5" customHeight="1"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</row>
    <row r="129" spans="3:53" s="60" customFormat="1" ht="16.5" customHeight="1"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</row>
    <row r="130" spans="3:53" s="60" customFormat="1" ht="16.5" customHeight="1"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</row>
    <row r="131" spans="3:53" s="60" customFormat="1" ht="16.5" customHeight="1"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</row>
    <row r="132" spans="3:53" s="60" customFormat="1" ht="16.5" customHeight="1"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</row>
    <row r="133" spans="3:53" s="60" customFormat="1" ht="16.5" customHeight="1"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</row>
    <row r="134" spans="3:53" s="60" customFormat="1" ht="16.5" customHeight="1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</row>
    <row r="135" spans="3:53" s="60" customFormat="1" ht="16.5" customHeight="1"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</row>
    <row r="136" spans="3:53" s="60" customFormat="1" ht="16.5" customHeight="1"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</row>
    <row r="137" spans="3:53" s="60" customFormat="1" ht="16.5" customHeight="1"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</row>
    <row r="138" spans="3:53" s="60" customFormat="1" ht="16.5" customHeight="1"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</row>
    <row r="139" spans="3:53" s="60" customFormat="1" ht="16.5" customHeight="1"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</row>
    <row r="140" spans="3:53" s="60" customFormat="1" ht="16.5" customHeight="1"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</row>
    <row r="141" spans="3:53" s="60" customFormat="1" ht="16.5" customHeight="1"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</row>
    <row r="142" spans="3:53" s="60" customFormat="1" ht="16.5" customHeight="1"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</row>
    <row r="143" spans="3:53" s="60" customFormat="1" ht="16.5" customHeight="1"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</row>
    <row r="144" spans="3:53" s="60" customFormat="1" ht="16.5" customHeight="1"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</row>
    <row r="145" spans="3:53" s="60" customFormat="1" ht="16.5" customHeight="1"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</row>
    <row r="146" spans="3:53" s="60" customFormat="1" ht="16.5" customHeight="1"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</row>
    <row r="147" spans="3:53" s="60" customFormat="1" ht="16.5" customHeight="1"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</row>
    <row r="148" spans="3:53" s="60" customFormat="1" ht="16.5" customHeight="1"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</row>
    <row r="149" spans="3:53" s="60" customFormat="1" ht="16.5" customHeight="1"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</row>
    <row r="150" spans="3:53" s="60" customFormat="1" ht="16.5" customHeight="1"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</row>
    <row r="151" spans="3:53" s="60" customFormat="1" ht="12"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</row>
    <row r="152" spans="3:53" s="60" customFormat="1" ht="12"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</row>
    <row r="153" spans="3:53" s="60" customFormat="1" ht="12"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</row>
    <row r="154" spans="3:53" s="60" customFormat="1" ht="12"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</row>
    <row r="155" spans="3:53" s="60" customFormat="1" ht="12"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</row>
    <row r="156" spans="3:53" s="60" customFormat="1" ht="12"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</row>
    <row r="157" spans="3:53" s="60" customFormat="1" ht="12"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</row>
    <row r="158" spans="3:53" s="60" customFormat="1" ht="12"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</row>
    <row r="159" spans="3:53" s="60" customFormat="1" ht="12"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</row>
    <row r="160" spans="3:53" s="60" customFormat="1" ht="1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</row>
    <row r="161" spans="3:53" s="60" customFormat="1" ht="12"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</row>
    <row r="162" spans="3:53" s="60" customFormat="1" ht="12"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</row>
    <row r="163" spans="3:53" s="60" customFormat="1" ht="12"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</row>
    <row r="164" spans="3:53" s="60" customFormat="1" ht="12"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</row>
    <row r="165" spans="3:53" s="60" customFormat="1" ht="12"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</row>
    <row r="166" spans="3:53" s="60" customFormat="1" ht="12"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</row>
    <row r="167" spans="3:53" s="60" customFormat="1" ht="12"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</row>
    <row r="168" spans="3:53" s="60" customFormat="1" ht="12"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</row>
    <row r="169" spans="3:53" s="60" customFormat="1" ht="12"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</row>
    <row r="170" spans="3:53" s="60" customFormat="1" ht="12"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</row>
    <row r="171" spans="3:53" s="60" customFormat="1" ht="12"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</row>
    <row r="172" spans="3:53" s="60" customFormat="1" ht="12"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</row>
    <row r="173" spans="3:53" s="60" customFormat="1" ht="12"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</row>
    <row r="174" spans="3:53" s="60" customFormat="1" ht="12"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</row>
    <row r="175" spans="3:53" s="60" customFormat="1" ht="12"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</row>
    <row r="176" spans="3:53" s="60" customFormat="1" ht="12"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</row>
    <row r="177" spans="3:53" s="60" customFormat="1" ht="12"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</row>
    <row r="178" spans="3:53" s="60" customFormat="1" ht="12"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</row>
    <row r="179" spans="3:53" s="60" customFormat="1" ht="12"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</row>
    <row r="180" spans="3:53" s="60" customFormat="1" ht="12"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</row>
    <row r="181" spans="3:53" s="60" customFormat="1" ht="12"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</row>
    <row r="182" spans="3:53" s="60" customFormat="1" ht="12"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</row>
    <row r="183" spans="3:53" s="60" customFormat="1" ht="12"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</row>
    <row r="184" spans="3:53" s="60" customFormat="1" ht="12"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</row>
    <row r="185" spans="3:53" s="60" customFormat="1" ht="12"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</row>
    <row r="186" spans="3:53" s="60" customFormat="1" ht="12"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</row>
    <row r="187" spans="3:53" s="60" customFormat="1" ht="12"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</row>
    <row r="188" spans="3:53" s="60" customFormat="1" ht="12"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</row>
    <row r="189" spans="3:53" s="60" customFormat="1" ht="12"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</row>
    <row r="190" spans="3:53" s="60" customFormat="1" ht="12"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</row>
    <row r="191" spans="3:53" s="60" customFormat="1" ht="12"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</row>
    <row r="192" spans="3:53" s="60" customFormat="1" ht="12"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</row>
    <row r="193" spans="3:53" s="60" customFormat="1" ht="12"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</row>
    <row r="194" spans="3:53" s="60" customFormat="1" ht="12"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</row>
    <row r="195" spans="3:53" s="60" customFormat="1" ht="12"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</row>
    <row r="196" spans="3:53" s="60" customFormat="1" ht="12"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</row>
    <row r="197" spans="3:53" s="60" customFormat="1" ht="12"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</row>
    <row r="198" spans="3:53" s="60" customFormat="1" ht="12"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</row>
    <row r="199" spans="3:53" s="60" customFormat="1" ht="12"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</row>
    <row r="200" spans="3:53" s="60" customFormat="1" ht="12"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</row>
    <row r="201" spans="3:53" s="60" customFormat="1" ht="12"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</row>
    <row r="202" spans="3:53" s="60" customFormat="1" ht="12"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</row>
    <row r="203" spans="3:53" s="60" customFormat="1" ht="12"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</row>
    <row r="204" spans="3:53" s="60" customFormat="1" ht="12"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</row>
    <row r="205" spans="3:53" s="60" customFormat="1" ht="12"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</row>
    <row r="206" spans="3:53" s="60" customFormat="1" ht="12"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</row>
    <row r="207" spans="3:53" s="60" customFormat="1" ht="12"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</row>
    <row r="208" spans="3:53" s="60" customFormat="1" ht="12"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</row>
    <row r="209" spans="3:53" s="60" customFormat="1" ht="12"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</row>
    <row r="210" spans="3:53" s="60" customFormat="1" ht="12"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</row>
    <row r="211" spans="3:53" s="60" customFormat="1" ht="12"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</row>
    <row r="212" spans="3:53" s="60" customFormat="1" ht="12"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</row>
    <row r="213" spans="3:53" s="60" customFormat="1" ht="12"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</row>
    <row r="214" spans="3:53" s="60" customFormat="1" ht="12"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</row>
    <row r="215" spans="3:53" s="60" customFormat="1" ht="12"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</row>
    <row r="216" spans="3:53" s="60" customFormat="1" ht="12"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</row>
    <row r="217" spans="3:53" s="60" customFormat="1" ht="12"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</row>
    <row r="218" spans="3:53" s="60" customFormat="1" ht="12"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</row>
    <row r="219" spans="3:53" s="60" customFormat="1" ht="12"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</row>
    <row r="220" spans="3:53" s="60" customFormat="1" ht="12"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</row>
    <row r="221" spans="3:53" s="60" customFormat="1" ht="12"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</row>
    <row r="222" spans="3:53" s="60" customFormat="1" ht="12"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</row>
    <row r="223" spans="3:53" s="60" customFormat="1" ht="12"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</row>
    <row r="224" spans="3:53" s="60" customFormat="1" ht="12"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</row>
    <row r="225" spans="3:53" s="60" customFormat="1" ht="12"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</row>
    <row r="226" spans="3:53" s="60" customFormat="1" ht="12"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</row>
    <row r="227" spans="3:53" s="60" customFormat="1" ht="12"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</row>
    <row r="228" spans="3:53" s="60" customFormat="1" ht="12"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</row>
    <row r="229" spans="3:53" s="60" customFormat="1" ht="12"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</row>
    <row r="230" spans="3:53" s="60" customFormat="1" ht="12"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</row>
    <row r="231" spans="3:53" s="60" customFormat="1" ht="12"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</row>
    <row r="232" spans="3:53" s="60" customFormat="1" ht="12"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</row>
    <row r="233" spans="3:53" s="60" customFormat="1" ht="12"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</row>
    <row r="234" spans="3:53" s="60" customFormat="1" ht="12"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</row>
    <row r="235" spans="3:53" s="60" customFormat="1" ht="12"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</row>
    <row r="236" spans="3:53" s="60" customFormat="1" ht="12"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</row>
    <row r="237" spans="3:53" s="60" customFormat="1" ht="12"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</row>
    <row r="238" spans="3:53" s="60" customFormat="1" ht="12"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</row>
    <row r="239" spans="3:53" s="60" customFormat="1" ht="12"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</row>
    <row r="240" spans="3:53" s="60" customFormat="1" ht="12"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</row>
    <row r="241" spans="3:53" s="60" customFormat="1" ht="12"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</row>
    <row r="242" spans="3:53" s="60" customFormat="1" ht="12"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</row>
    <row r="243" spans="3:53" s="60" customFormat="1" ht="12"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</row>
    <row r="244" spans="3:53" s="60" customFormat="1" ht="12"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</row>
    <row r="245" spans="3:53" s="60" customFormat="1" ht="12"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</row>
    <row r="246" spans="3:53" s="60" customFormat="1" ht="12"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</row>
    <row r="247" spans="3:53" s="60" customFormat="1" ht="12"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</row>
    <row r="248" spans="3:53" s="60" customFormat="1" ht="12"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</row>
    <row r="249" spans="3:53" s="60" customFormat="1" ht="12"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</row>
    <row r="250" spans="3:53" s="60" customFormat="1" ht="12"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</row>
    <row r="251" spans="3:53" s="60" customFormat="1" ht="12"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</row>
    <row r="252" spans="3:53" s="60" customFormat="1" ht="12"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</row>
    <row r="253" spans="3:53" s="60" customFormat="1" ht="12"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</row>
    <row r="254" spans="3:53" s="60" customFormat="1" ht="12"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</row>
    <row r="255" spans="3:53" s="60" customFormat="1" ht="12"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</row>
    <row r="256" spans="3:53" s="60" customFormat="1" ht="12"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</row>
    <row r="257" spans="3:53" s="60" customFormat="1" ht="12"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</row>
    <row r="258" spans="3:53" s="60" customFormat="1" ht="12"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</row>
    <row r="259" spans="3:53" s="60" customFormat="1" ht="12"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</row>
    <row r="260" spans="3:53" s="60" customFormat="1" ht="12"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</row>
    <row r="261" spans="3:53" s="60" customFormat="1" ht="12"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</row>
    <row r="262" spans="3:53" s="60" customFormat="1" ht="12"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</row>
    <row r="263" spans="3:53" s="60" customFormat="1" ht="12"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</row>
    <row r="264" spans="3:53" s="60" customFormat="1" ht="12"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</row>
    <row r="265" spans="3:53" s="60" customFormat="1" ht="12"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</row>
    <row r="266" spans="3:53" s="60" customFormat="1" ht="12"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</row>
    <row r="267" spans="3:53" s="60" customFormat="1" ht="12"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</row>
    <row r="268" spans="3:53" s="60" customFormat="1" ht="12"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</row>
    <row r="269" spans="3:53" s="60" customFormat="1" ht="12"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</row>
    <row r="270" spans="3:53" s="60" customFormat="1" ht="12"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</row>
    <row r="271" spans="3:53" s="60" customFormat="1" ht="12"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</row>
    <row r="272" spans="3:53" s="60" customFormat="1" ht="12"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</row>
    <row r="273" spans="3:53" s="60" customFormat="1" ht="12"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</row>
    <row r="274" spans="3:53" s="60" customFormat="1" ht="12"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</row>
    <row r="275" spans="3:53" s="60" customFormat="1" ht="12"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</row>
    <row r="276" spans="3:53" s="60" customFormat="1" ht="12"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</row>
    <row r="277" spans="3:53" s="60" customFormat="1" ht="12"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</row>
    <row r="278" spans="3:53" s="60" customFormat="1" ht="12"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</row>
    <row r="279" spans="3:53" s="60" customFormat="1" ht="12"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</row>
    <row r="280" spans="3:53" s="60" customFormat="1" ht="12"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</row>
    <row r="281" spans="3:53" s="60" customFormat="1" ht="12"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</row>
    <row r="282" spans="3:53" s="60" customFormat="1" ht="12"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</row>
    <row r="283" spans="3:53" s="60" customFormat="1" ht="12"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</row>
    <row r="284" spans="3:53" s="60" customFormat="1" ht="12"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</row>
    <row r="285" spans="3:53" s="60" customFormat="1" ht="12"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</row>
    <row r="286" spans="3:53" s="60" customFormat="1" ht="12"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</row>
    <row r="287" spans="3:53" s="60" customFormat="1" ht="12"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</row>
    <row r="288" spans="3:53" s="60" customFormat="1" ht="12"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</row>
    <row r="289" spans="3:53" s="60" customFormat="1" ht="12"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</row>
    <row r="290" spans="3:53" s="60" customFormat="1" ht="12"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</row>
    <row r="291" spans="3:53" s="60" customFormat="1" ht="12"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</row>
    <row r="292" spans="3:53" s="60" customFormat="1" ht="12"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</row>
    <row r="293" spans="3:53" s="60" customFormat="1" ht="12"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</row>
    <row r="294" spans="3:53" s="60" customFormat="1" ht="12"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</row>
    <row r="295" spans="3:53" s="60" customFormat="1" ht="12"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</row>
    <row r="296" spans="3:53" s="60" customFormat="1" ht="12"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</row>
    <row r="297" spans="3:53" s="60" customFormat="1" ht="12"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</row>
    <row r="298" spans="3:53" s="60" customFormat="1" ht="12"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</row>
    <row r="299" spans="3:53" s="60" customFormat="1" ht="12"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</row>
    <row r="300" spans="3:53" s="60" customFormat="1" ht="12"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</row>
    <row r="301" spans="3:53" s="60" customFormat="1" ht="12"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</row>
    <row r="302" spans="3:53" s="60" customFormat="1" ht="12"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</row>
    <row r="303" spans="3:53" s="60" customFormat="1" ht="12"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</row>
    <row r="304" spans="3:53" s="60" customFormat="1" ht="12"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</row>
    <row r="305" spans="3:53" s="60" customFormat="1" ht="12"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</row>
    <row r="306" spans="3:53" s="60" customFormat="1" ht="12"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</row>
    <row r="307" spans="3:53" s="60" customFormat="1" ht="12"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</row>
    <row r="308" spans="3:53" s="60" customFormat="1" ht="12"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</row>
    <row r="309" spans="3:53" s="60" customFormat="1" ht="12"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</row>
    <row r="310" spans="3:53" s="60" customFormat="1" ht="12"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</row>
    <row r="311" spans="3:53" s="60" customFormat="1" ht="12"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</row>
    <row r="312" spans="3:53" s="60" customFormat="1" ht="12"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</row>
    <row r="313" spans="3:53" s="60" customFormat="1" ht="12"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</row>
    <row r="314" spans="3:53" s="60" customFormat="1" ht="12"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</row>
    <row r="315" spans="3:53" s="60" customFormat="1" ht="12"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</row>
    <row r="316" spans="3:53" s="60" customFormat="1" ht="12"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</row>
    <row r="317" spans="3:53" s="60" customFormat="1" ht="12"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</row>
    <row r="318" spans="3:53" s="60" customFormat="1" ht="12"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</row>
    <row r="319" spans="3:53" s="60" customFormat="1" ht="12"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</row>
    <row r="320" spans="3:53" s="60" customFormat="1" ht="12"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</row>
    <row r="321" spans="3:53" s="60" customFormat="1" ht="12"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</row>
    <row r="322" spans="3:53" s="60" customFormat="1" ht="12"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</row>
    <row r="323" spans="3:53" s="60" customFormat="1" ht="12"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</row>
    <row r="324" spans="3:53" s="60" customFormat="1" ht="12"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</row>
    <row r="325" spans="3:53" s="60" customFormat="1" ht="12"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</row>
    <row r="326" spans="3:53" s="60" customFormat="1" ht="12"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</row>
    <row r="327" spans="3:53" s="60" customFormat="1" ht="12"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</row>
    <row r="328" spans="3:53" s="60" customFormat="1" ht="12"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</row>
    <row r="329" spans="3:53" s="60" customFormat="1" ht="12"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</row>
    <row r="330" spans="3:53" s="60" customFormat="1" ht="12"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</row>
    <row r="331" spans="3:53" s="60" customFormat="1" ht="12"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</row>
    <row r="332" spans="3:53" s="60" customFormat="1" ht="12"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</row>
    <row r="333" spans="3:53" s="60" customFormat="1" ht="12"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</row>
    <row r="334" spans="3:53" s="60" customFormat="1" ht="12"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</row>
    <row r="335" spans="3:53" s="60" customFormat="1" ht="12"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</row>
    <row r="336" spans="3:53" s="60" customFormat="1" ht="12"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</row>
    <row r="337" spans="3:53" s="60" customFormat="1" ht="12"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</row>
    <row r="338" spans="3:53" s="60" customFormat="1" ht="12"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</row>
    <row r="339" spans="3:53" s="60" customFormat="1" ht="12"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</row>
    <row r="340" spans="3:53" s="60" customFormat="1" ht="12"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</row>
    <row r="341" spans="3:53" s="60" customFormat="1" ht="12"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</row>
    <row r="342" spans="3:53" s="60" customFormat="1" ht="12"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</row>
    <row r="343" spans="3:53" s="60" customFormat="1" ht="12"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</row>
    <row r="344" spans="3:53" s="60" customFormat="1" ht="12"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</row>
    <row r="345" spans="3:53" s="60" customFormat="1" ht="12"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</row>
    <row r="346" spans="3:53" s="60" customFormat="1" ht="12"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</row>
    <row r="347" spans="3:53" s="60" customFormat="1" ht="12"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</row>
    <row r="348" spans="3:53" s="60" customFormat="1" ht="12"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</row>
    <row r="349" spans="3:53" s="60" customFormat="1" ht="12"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</row>
    <row r="350" spans="3:53" s="60" customFormat="1" ht="12"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</row>
    <row r="351" spans="3:53" s="60" customFormat="1" ht="12"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</row>
    <row r="352" spans="3:53" s="60" customFormat="1" ht="12"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</row>
    <row r="353" spans="3:53" s="60" customFormat="1" ht="12"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</row>
    <row r="354" spans="3:53" s="60" customFormat="1" ht="12"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</row>
    <row r="355" spans="3:53" s="60" customFormat="1" ht="12"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  <c r="BA355" s="59"/>
    </row>
    <row r="356" spans="3:53" s="60" customFormat="1" ht="12"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</row>
    <row r="357" spans="3:53" s="60" customFormat="1" ht="12"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</row>
    <row r="358" spans="3:53" s="60" customFormat="1" ht="12"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</row>
    <row r="359" spans="3:53" s="60" customFormat="1" ht="12"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</row>
    <row r="360" spans="3:53" s="60" customFormat="1" ht="12"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</row>
    <row r="361" spans="3:53" s="60" customFormat="1" ht="12"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</row>
    <row r="362" spans="3:53" s="60" customFormat="1" ht="12"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</row>
    <row r="363" spans="3:53" s="60" customFormat="1" ht="12"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</row>
    <row r="364" spans="3:53" s="60" customFormat="1" ht="12"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</row>
    <row r="365" spans="3:53" s="60" customFormat="1" ht="12"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</row>
    <row r="366" spans="3:53" s="60" customFormat="1" ht="12"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</row>
    <row r="367" spans="3:53" s="60" customFormat="1" ht="12"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</row>
    <row r="368" spans="3:53" s="60" customFormat="1" ht="12"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</row>
    <row r="369" spans="3:53" s="60" customFormat="1" ht="12"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</row>
    <row r="370" spans="3:53" s="60" customFormat="1" ht="12"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</row>
    <row r="371" spans="3:53" s="60" customFormat="1" ht="12"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</row>
    <row r="372" spans="3:53" s="60" customFormat="1" ht="12"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</row>
    <row r="373" spans="3:53" s="60" customFormat="1" ht="12"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</row>
    <row r="374" spans="3:53" s="60" customFormat="1" ht="12"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</row>
    <row r="375" spans="3:53" s="60" customFormat="1" ht="12"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</row>
    <row r="376" spans="3:53" s="60" customFormat="1" ht="12"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</row>
    <row r="377" spans="3:53" s="60" customFormat="1" ht="12"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</row>
    <row r="378" spans="3:53" s="60" customFormat="1" ht="12"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</row>
    <row r="379" spans="3:53" s="60" customFormat="1" ht="12"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</row>
    <row r="380" spans="3:53" s="60" customFormat="1" ht="12"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</row>
    <row r="381" spans="3:53" s="60" customFormat="1" ht="12"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</row>
    <row r="382" spans="3:53" s="60" customFormat="1" ht="12"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</row>
    <row r="383" spans="3:53" s="60" customFormat="1" ht="12"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</row>
    <row r="384" spans="3:53" s="60" customFormat="1" ht="12"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</row>
    <row r="385" spans="3:53" s="60" customFormat="1" ht="12"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</row>
    <row r="386" spans="3:53" s="60" customFormat="1" ht="12"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</row>
    <row r="387" spans="3:53" s="60" customFormat="1" ht="12"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</row>
    <row r="388" spans="3:53" s="60" customFormat="1" ht="12"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</row>
    <row r="389" spans="3:53" s="60" customFormat="1" ht="12"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  <c r="BA389" s="59"/>
    </row>
    <row r="390" spans="3:53" s="60" customFormat="1" ht="12"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</row>
    <row r="391" spans="3:53" s="60" customFormat="1" ht="12"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</row>
    <row r="392" spans="3:53" s="60" customFormat="1" ht="12"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</row>
    <row r="393" spans="3:53" s="60" customFormat="1" ht="12"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</row>
    <row r="394" spans="3:53" s="60" customFormat="1" ht="12"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</row>
    <row r="395" spans="3:53" s="60" customFormat="1" ht="12"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</row>
    <row r="396" spans="3:53" s="60" customFormat="1" ht="12"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  <c r="AS396" s="59"/>
      <c r="AT396" s="59"/>
      <c r="AU396" s="59"/>
      <c r="AV396" s="59"/>
      <c r="AW396" s="59"/>
      <c r="AX396" s="59"/>
      <c r="AY396" s="59"/>
      <c r="AZ396" s="59"/>
      <c r="BA396" s="59"/>
    </row>
    <row r="397" spans="3:53" s="60" customFormat="1" ht="12"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</row>
    <row r="398" spans="3:53" s="60" customFormat="1" ht="12"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</row>
    <row r="399" spans="3:53" s="60" customFormat="1" ht="12"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</row>
    <row r="400" spans="3:53" s="60" customFormat="1" ht="12"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</row>
    <row r="401" spans="3:53" s="60" customFormat="1" ht="12"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</row>
    <row r="402" spans="3:53" s="60" customFormat="1" ht="12"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</row>
    <row r="403" spans="3:53" s="60" customFormat="1" ht="12"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</row>
    <row r="404" spans="3:53" s="60" customFormat="1" ht="12"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</row>
    <row r="405" spans="3:53" s="60" customFormat="1" ht="12"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</row>
    <row r="406" spans="3:53" s="60" customFormat="1" ht="12"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</row>
    <row r="407" spans="3:53" s="60" customFormat="1" ht="12"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</row>
    <row r="408" spans="3:53" s="60" customFormat="1" ht="12"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</row>
    <row r="409" spans="3:53" s="60" customFormat="1" ht="12"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</row>
    <row r="410" spans="3:53" s="60" customFormat="1" ht="12"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</row>
    <row r="411" spans="3:53" s="60" customFormat="1" ht="12"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</row>
    <row r="412" spans="3:53" s="60" customFormat="1" ht="12"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</row>
    <row r="413" spans="3:53" s="60" customFormat="1" ht="12"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</row>
    <row r="414" spans="3:53" s="60" customFormat="1" ht="12"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</row>
    <row r="415" spans="3:53" s="60" customFormat="1" ht="12"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</row>
    <row r="416" spans="3:53" s="60" customFormat="1" ht="12"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</row>
    <row r="417" spans="3:53" s="60" customFormat="1" ht="12"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</row>
    <row r="418" spans="3:53" s="60" customFormat="1" ht="12"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  <c r="BA418" s="59"/>
    </row>
    <row r="419" spans="3:53" s="60" customFormat="1" ht="12"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</row>
    <row r="420" spans="3:53" s="60" customFormat="1" ht="12"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</row>
    <row r="421" spans="3:53" s="60" customFormat="1" ht="12"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</row>
    <row r="422" spans="3:53" s="60" customFormat="1" ht="12"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</row>
    <row r="423" spans="3:53" s="60" customFormat="1" ht="12"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</row>
    <row r="424" spans="3:53" s="60" customFormat="1" ht="12"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</row>
    <row r="425" spans="3:53" s="60" customFormat="1" ht="12"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  <c r="BA425" s="59"/>
    </row>
    <row r="426" spans="3:53" s="60" customFormat="1" ht="12"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</row>
    <row r="427" spans="3:53" s="60" customFormat="1" ht="12"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</row>
    <row r="428" spans="3:53" s="60" customFormat="1" ht="12"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</row>
    <row r="429" spans="3:53" s="60" customFormat="1" ht="12"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</row>
    <row r="430" spans="3:53" s="60" customFormat="1" ht="12"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</row>
    <row r="431" spans="3:53" s="60" customFormat="1" ht="12"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</row>
    <row r="432" spans="3:53" s="60" customFormat="1" ht="12"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</row>
    <row r="433" spans="3:53" s="60" customFormat="1" ht="12"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</row>
    <row r="434" spans="3:53" s="60" customFormat="1" ht="12"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</row>
    <row r="435" spans="3:53" s="60" customFormat="1" ht="12"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</row>
    <row r="436" spans="3:53" s="60" customFormat="1" ht="12"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</row>
    <row r="437" spans="3:53" s="60" customFormat="1" ht="12"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</row>
    <row r="438" spans="3:53" s="60" customFormat="1" ht="12"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</row>
    <row r="439" spans="3:53" s="60" customFormat="1" ht="12"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</row>
    <row r="440" spans="3:53" s="60" customFormat="1" ht="12"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</row>
    <row r="441" spans="3:53" s="60" customFormat="1" ht="12"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</row>
    <row r="442" spans="3:53" s="60" customFormat="1" ht="12"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</row>
    <row r="443" spans="3:53" s="60" customFormat="1" ht="12"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</row>
    <row r="444" spans="3:53" s="60" customFormat="1" ht="12"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  <c r="AZ444" s="59"/>
      <c r="BA444" s="59"/>
    </row>
    <row r="445" spans="3:53" s="60" customFormat="1" ht="12"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</row>
    <row r="446" spans="3:53" s="60" customFormat="1" ht="12"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</row>
    <row r="447" spans="3:53" s="60" customFormat="1" ht="12"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</row>
    <row r="448" spans="3:53" s="60" customFormat="1" ht="12"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</row>
    <row r="449" spans="3:53" s="60" customFormat="1" ht="12"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</row>
    <row r="450" spans="3:53" s="60" customFormat="1" ht="12"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</row>
    <row r="451" spans="3:53" s="60" customFormat="1" ht="12"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59"/>
      <c r="AF451" s="59"/>
      <c r="AG451" s="59"/>
      <c r="AH451" s="59"/>
      <c r="AI451" s="59"/>
      <c r="AJ451" s="59"/>
      <c r="AK451" s="59"/>
      <c r="AL451" s="59"/>
      <c r="AM451" s="59"/>
      <c r="AN451" s="59"/>
      <c r="AO451" s="59"/>
      <c r="AP451" s="59"/>
      <c r="AQ451" s="59"/>
      <c r="AR451" s="59"/>
      <c r="AS451" s="59"/>
      <c r="AT451" s="59"/>
      <c r="AU451" s="59"/>
      <c r="AV451" s="59"/>
      <c r="AW451" s="59"/>
      <c r="AX451" s="59"/>
      <c r="AY451" s="59"/>
      <c r="AZ451" s="59"/>
      <c r="BA451" s="59"/>
    </row>
    <row r="452" spans="3:53" s="60" customFormat="1" ht="12"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</row>
    <row r="453" spans="3:53" s="60" customFormat="1" ht="12"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</row>
    <row r="454" spans="3:53" s="60" customFormat="1" ht="12"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</row>
    <row r="455" spans="3:53" s="60" customFormat="1" ht="12"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  <c r="AO455" s="59"/>
      <c r="AP455" s="59"/>
      <c r="AQ455" s="59"/>
      <c r="AR455" s="59"/>
      <c r="AS455" s="59"/>
      <c r="AT455" s="59"/>
      <c r="AU455" s="59"/>
      <c r="AV455" s="59"/>
      <c r="AW455" s="59"/>
      <c r="AX455" s="59"/>
      <c r="AY455" s="59"/>
      <c r="AZ455" s="59"/>
      <c r="BA455" s="59"/>
    </row>
    <row r="456" spans="3:53" s="60" customFormat="1" ht="12"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</row>
    <row r="457" spans="3:53" s="60" customFormat="1" ht="12"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</row>
    <row r="458" spans="3:53" s="60" customFormat="1" ht="12"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</row>
    <row r="459" spans="3:53" s="60" customFormat="1" ht="12"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</row>
    <row r="460" spans="3:53" s="60" customFormat="1" ht="12"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</row>
    <row r="461" spans="3:53" s="60" customFormat="1" ht="12"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</row>
    <row r="462" spans="3:53" s="60" customFormat="1" ht="12"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59"/>
      <c r="AF462" s="59"/>
      <c r="AG462" s="59"/>
      <c r="AH462" s="59"/>
      <c r="AI462" s="59"/>
      <c r="AJ462" s="59"/>
      <c r="AK462" s="59"/>
      <c r="AL462" s="59"/>
      <c r="AM462" s="59"/>
      <c r="AN462" s="59"/>
      <c r="AO462" s="59"/>
      <c r="AP462" s="59"/>
      <c r="AQ462" s="59"/>
      <c r="AR462" s="59"/>
      <c r="AS462" s="59"/>
      <c r="AT462" s="59"/>
      <c r="AU462" s="59"/>
      <c r="AV462" s="59"/>
      <c r="AW462" s="59"/>
      <c r="AX462" s="59"/>
      <c r="AY462" s="59"/>
      <c r="AZ462" s="59"/>
      <c r="BA462" s="59"/>
    </row>
    <row r="463" spans="3:53" s="60" customFormat="1" ht="12"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</row>
    <row r="464" spans="3:53" s="60" customFormat="1" ht="12"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</row>
    <row r="465" spans="3:53" s="60" customFormat="1" ht="12"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</row>
    <row r="466" spans="3:53" s="60" customFormat="1" ht="12"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</row>
    <row r="467" spans="3:53" s="60" customFormat="1" ht="12"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</row>
    <row r="468" spans="3:53" s="60" customFormat="1" ht="12"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</row>
    <row r="469" spans="3:53" s="60" customFormat="1" ht="12"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</row>
    <row r="470" spans="3:53" s="60" customFormat="1" ht="12"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</row>
    <row r="471" spans="3:53" s="60" customFormat="1" ht="12"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</row>
    <row r="472" spans="3:53" s="60" customFormat="1" ht="12"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</row>
    <row r="473" spans="3:53" s="60" customFormat="1" ht="12"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</row>
    <row r="474" spans="3:53" s="60" customFormat="1" ht="12"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</row>
    <row r="475" spans="3:53" s="60" customFormat="1" ht="12"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</row>
    <row r="476" spans="3:53" s="60" customFormat="1" ht="12"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</row>
    <row r="477" spans="3:53" s="60" customFormat="1" ht="12"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</row>
    <row r="478" spans="3:53" s="60" customFormat="1" ht="12"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</row>
    <row r="479" spans="3:53" s="60" customFormat="1" ht="12"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</row>
    <row r="480" spans="3:53" s="60" customFormat="1" ht="12"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</row>
    <row r="481" spans="3:53" s="60" customFormat="1" ht="12"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</row>
    <row r="482" spans="3:53" s="60" customFormat="1" ht="12"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</row>
    <row r="483" spans="3:53" s="60" customFormat="1" ht="12"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</row>
    <row r="484" spans="3:53" s="60" customFormat="1" ht="12"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</row>
    <row r="485" spans="3:53" s="60" customFormat="1" ht="12"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</row>
    <row r="486" spans="3:53" s="60" customFormat="1" ht="12"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</row>
    <row r="487" spans="3:53" s="60" customFormat="1" ht="12"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  <c r="AZ487" s="59"/>
      <c r="BA487" s="59"/>
    </row>
    <row r="488" spans="3:53" s="60" customFormat="1" ht="12"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59"/>
      <c r="AY488" s="59"/>
      <c r="AZ488" s="59"/>
      <c r="BA488" s="59"/>
    </row>
    <row r="489" spans="3:53" s="60" customFormat="1" ht="12"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</row>
    <row r="490" spans="3:53" s="60" customFormat="1" ht="12"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59"/>
      <c r="AF490" s="59"/>
      <c r="AG490" s="59"/>
      <c r="AH490" s="59"/>
      <c r="AI490" s="59"/>
      <c r="AJ490" s="59"/>
      <c r="AK490" s="59"/>
      <c r="AL490" s="59"/>
      <c r="AM490" s="59"/>
      <c r="AN490" s="59"/>
      <c r="AO490" s="59"/>
      <c r="AP490" s="59"/>
      <c r="AQ490" s="59"/>
      <c r="AR490" s="59"/>
      <c r="AS490" s="59"/>
      <c r="AT490" s="59"/>
      <c r="AU490" s="59"/>
      <c r="AV490" s="59"/>
      <c r="AW490" s="59"/>
      <c r="AX490" s="59"/>
      <c r="AY490" s="59"/>
      <c r="AZ490" s="59"/>
      <c r="BA490" s="59"/>
    </row>
    <row r="491" spans="3:53" s="60" customFormat="1" ht="12"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</row>
    <row r="492" spans="3:53" s="60" customFormat="1" ht="12"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  <c r="AZ492" s="59"/>
      <c r="BA492" s="59"/>
    </row>
    <row r="493" spans="3:53" s="60" customFormat="1" ht="12"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</row>
    <row r="494" spans="3:53" s="60" customFormat="1" ht="12"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59"/>
      <c r="AF494" s="59"/>
      <c r="AG494" s="59"/>
      <c r="AH494" s="59"/>
      <c r="AI494" s="59"/>
      <c r="AJ494" s="59"/>
      <c r="AK494" s="59"/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</row>
    <row r="495" spans="3:53" s="60" customFormat="1" ht="12"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59"/>
      <c r="AF495" s="59"/>
      <c r="AG495" s="59"/>
      <c r="AH495" s="59"/>
      <c r="AI495" s="59"/>
      <c r="AJ495" s="59"/>
      <c r="AK495" s="59"/>
      <c r="AL495" s="59"/>
      <c r="AM495" s="59"/>
      <c r="AN495" s="59"/>
      <c r="AO495" s="59"/>
      <c r="AP495" s="59"/>
      <c r="AQ495" s="59"/>
      <c r="AR495" s="59"/>
      <c r="AS495" s="59"/>
      <c r="AT495" s="59"/>
      <c r="AU495" s="59"/>
      <c r="AV495" s="59"/>
      <c r="AW495" s="59"/>
      <c r="AX495" s="59"/>
      <c r="AY495" s="59"/>
      <c r="AZ495" s="59"/>
      <c r="BA495" s="59"/>
    </row>
    <row r="496" spans="3:53" s="60" customFormat="1" ht="12"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  <c r="AZ496" s="59"/>
      <c r="BA496" s="59"/>
    </row>
    <row r="497" spans="3:53" s="60" customFormat="1" ht="12"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</row>
    <row r="498" spans="3:53" s="60" customFormat="1" ht="12"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</row>
    <row r="499" spans="3:53" s="60" customFormat="1" ht="12"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</row>
    <row r="500" spans="3:53" s="60" customFormat="1" ht="12"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</row>
    <row r="501" spans="3:53" s="60" customFormat="1" ht="12"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</row>
    <row r="502" spans="3:53" s="60" customFormat="1" ht="12"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59"/>
      <c r="AF502" s="59"/>
      <c r="AG502" s="59"/>
      <c r="AH502" s="59"/>
      <c r="AI502" s="59"/>
      <c r="AJ502" s="59"/>
      <c r="AK502" s="59"/>
      <c r="AL502" s="59"/>
      <c r="AM502" s="59"/>
      <c r="AN502" s="59"/>
      <c r="AO502" s="59"/>
      <c r="AP502" s="59"/>
      <c r="AQ502" s="59"/>
      <c r="AR502" s="59"/>
      <c r="AS502" s="59"/>
      <c r="AT502" s="59"/>
      <c r="AU502" s="59"/>
      <c r="AV502" s="59"/>
      <c r="AW502" s="59"/>
      <c r="AX502" s="59"/>
      <c r="AY502" s="59"/>
      <c r="AZ502" s="59"/>
      <c r="BA502" s="59"/>
    </row>
    <row r="503" spans="3:53" s="60" customFormat="1" ht="12"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66"/>
      <c r="W503" s="66"/>
      <c r="X503" s="66"/>
      <c r="Y503" s="66"/>
      <c r="Z503" s="66"/>
      <c r="AA503" s="70"/>
      <c r="AB503" s="66"/>
      <c r="AC503" s="66"/>
      <c r="AD503" s="66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</row>
    <row r="504" spans="3:53" s="60" customFormat="1" ht="12"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66"/>
      <c r="W504" s="66"/>
      <c r="X504" s="66"/>
      <c r="Y504" s="66"/>
      <c r="Z504" s="66"/>
      <c r="AA504" s="70"/>
      <c r="AB504" s="66"/>
      <c r="AC504" s="66"/>
      <c r="AD504" s="66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</row>
    <row r="505" spans="3:53" s="60" customFormat="1" ht="12"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66"/>
      <c r="W505" s="66"/>
      <c r="X505" s="66"/>
      <c r="Y505" s="66"/>
      <c r="Z505" s="66"/>
      <c r="AA505" s="70"/>
      <c r="AB505" s="66"/>
      <c r="AC505" s="66"/>
      <c r="AD505" s="66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</row>
    <row r="506" spans="3:53" s="60" customFormat="1" ht="12"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66"/>
      <c r="W506" s="66"/>
      <c r="X506" s="66"/>
      <c r="Y506" s="66"/>
      <c r="Z506" s="66"/>
      <c r="AA506" s="70"/>
      <c r="AB506" s="66"/>
      <c r="AC506" s="66"/>
      <c r="AD506" s="66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</row>
    <row r="507" spans="3:53" s="60" customFormat="1" ht="12"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66"/>
      <c r="W507" s="66"/>
      <c r="X507" s="66"/>
      <c r="Y507" s="66"/>
      <c r="Z507" s="66"/>
      <c r="AA507" s="70"/>
      <c r="AB507" s="66"/>
      <c r="AC507" s="66"/>
      <c r="AD507" s="66"/>
      <c r="AE507" s="59"/>
      <c r="AF507" s="59"/>
      <c r="AG507" s="59"/>
      <c r="AH507" s="59"/>
      <c r="AI507" s="59"/>
      <c r="AJ507" s="59"/>
      <c r="AK507" s="59"/>
      <c r="AL507" s="59"/>
      <c r="AM507" s="59"/>
      <c r="AN507" s="59"/>
      <c r="AO507" s="59"/>
      <c r="AP507" s="59"/>
      <c r="AQ507" s="59"/>
      <c r="AR507" s="59"/>
      <c r="AS507" s="59"/>
      <c r="AT507" s="59"/>
      <c r="AU507" s="59"/>
      <c r="AV507" s="59"/>
      <c r="AW507" s="59"/>
      <c r="AX507" s="59"/>
      <c r="AY507" s="59"/>
      <c r="AZ507" s="59"/>
      <c r="BA507" s="59"/>
    </row>
    <row r="508" spans="3:53" s="60" customFormat="1" ht="12"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66"/>
      <c r="W508" s="66"/>
      <c r="X508" s="66"/>
      <c r="Y508" s="66"/>
      <c r="Z508" s="66"/>
      <c r="AA508" s="70"/>
      <c r="AB508" s="66"/>
      <c r="AC508" s="66"/>
      <c r="AD508" s="66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</row>
    <row r="509" spans="3:53" s="60" customFormat="1" ht="12"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66"/>
      <c r="W509" s="66"/>
      <c r="X509" s="66"/>
      <c r="Y509" s="66"/>
      <c r="Z509" s="66"/>
      <c r="AA509" s="70"/>
      <c r="AB509" s="66"/>
      <c r="AC509" s="66"/>
      <c r="AD509" s="66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</row>
    <row r="510" spans="3:53" s="60" customFormat="1" ht="12"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66"/>
      <c r="W510" s="66"/>
      <c r="X510" s="66"/>
      <c r="Y510" s="66"/>
      <c r="Z510" s="66"/>
      <c r="AA510" s="70"/>
      <c r="AB510" s="66"/>
      <c r="AC510" s="66"/>
      <c r="AD510" s="66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</row>
    <row r="511" spans="3:53" s="60" customFormat="1" ht="12"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66"/>
      <c r="W511" s="66"/>
      <c r="X511" s="66"/>
      <c r="Y511" s="66"/>
      <c r="Z511" s="66"/>
      <c r="AA511" s="70"/>
      <c r="AB511" s="66"/>
      <c r="AC511" s="66"/>
      <c r="AD511" s="66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</row>
    <row r="512" spans="3:53" s="60" customFormat="1" ht="12"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66"/>
      <c r="W512" s="66"/>
      <c r="X512" s="66"/>
      <c r="Y512" s="66"/>
      <c r="Z512" s="66"/>
      <c r="AA512" s="70"/>
      <c r="AB512" s="66"/>
      <c r="AC512" s="66"/>
      <c r="AD512" s="66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</row>
    <row r="513" spans="3:53" s="60" customFormat="1" ht="12"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66"/>
      <c r="W513" s="66"/>
      <c r="X513" s="66"/>
      <c r="Y513" s="66"/>
      <c r="Z513" s="66"/>
      <c r="AA513" s="70"/>
      <c r="AB513" s="66"/>
      <c r="AC513" s="66"/>
      <c r="AD513" s="66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</row>
    <row r="514" spans="3:53" s="60" customFormat="1" ht="12"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66"/>
      <c r="W514" s="66"/>
      <c r="X514" s="66"/>
      <c r="Y514" s="66"/>
      <c r="Z514" s="66"/>
      <c r="AA514" s="70"/>
      <c r="AB514" s="66"/>
      <c r="AC514" s="66"/>
      <c r="AD514" s="66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</row>
    <row r="515" spans="3:53" s="60" customFormat="1" ht="12"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66"/>
      <c r="W515" s="66"/>
      <c r="X515" s="66"/>
      <c r="Y515" s="66"/>
      <c r="Z515" s="66"/>
      <c r="AA515" s="70"/>
      <c r="AB515" s="66"/>
      <c r="AC515" s="66"/>
      <c r="AD515" s="66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</row>
    <row r="516" spans="3:53" s="60" customFormat="1" ht="12"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66"/>
      <c r="W516" s="66"/>
      <c r="X516" s="66"/>
      <c r="Y516" s="66"/>
      <c r="Z516" s="66"/>
      <c r="AA516" s="70"/>
      <c r="AB516" s="66"/>
      <c r="AC516" s="66"/>
      <c r="AD516" s="66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</row>
    <row r="517" spans="3:53" s="60" customFormat="1" ht="12"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66"/>
      <c r="W517" s="66"/>
      <c r="X517" s="66"/>
      <c r="Y517" s="66"/>
      <c r="Z517" s="66"/>
      <c r="AA517" s="70"/>
      <c r="AB517" s="66"/>
      <c r="AC517" s="66"/>
      <c r="AD517" s="66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</row>
    <row r="518" spans="3:53" s="60" customFormat="1" ht="12"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66"/>
      <c r="W518" s="66"/>
      <c r="X518" s="66"/>
      <c r="Y518" s="66"/>
      <c r="Z518" s="66"/>
      <c r="AA518" s="70"/>
      <c r="AB518" s="66"/>
      <c r="AC518" s="66"/>
      <c r="AD518" s="66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</row>
    <row r="519" spans="3:53" s="60" customFormat="1" ht="12">
      <c r="C519" s="70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66"/>
      <c r="W519" s="66"/>
      <c r="X519" s="66"/>
      <c r="Y519" s="66"/>
      <c r="Z519" s="66"/>
      <c r="AA519" s="70"/>
      <c r="AB519" s="66"/>
      <c r="AC519" s="66"/>
      <c r="AD519" s="66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</row>
    <row r="520" spans="3:53" s="60" customFormat="1" ht="12"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66"/>
      <c r="W520" s="66"/>
      <c r="X520" s="66"/>
      <c r="Y520" s="66"/>
      <c r="Z520" s="66"/>
      <c r="AA520" s="70"/>
      <c r="AB520" s="66"/>
      <c r="AC520" s="66"/>
      <c r="AD520" s="66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</row>
    <row r="521" spans="3:53" s="60" customFormat="1" ht="12"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66"/>
      <c r="W521" s="66"/>
      <c r="X521" s="66"/>
      <c r="Y521" s="66"/>
      <c r="Z521" s="66"/>
      <c r="AA521" s="70"/>
      <c r="AB521" s="66"/>
      <c r="AC521" s="66"/>
      <c r="AD521" s="66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</row>
    <row r="522" spans="3:53" s="60" customFormat="1" ht="12"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66"/>
      <c r="W522" s="66"/>
      <c r="X522" s="66"/>
      <c r="Y522" s="66"/>
      <c r="Z522" s="66"/>
      <c r="AA522" s="70"/>
      <c r="AB522" s="66"/>
      <c r="AC522" s="66"/>
      <c r="AD522" s="66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</row>
    <row r="523" spans="3:53" s="60" customFormat="1" ht="12">
      <c r="C523" s="70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66"/>
      <c r="W523" s="66"/>
      <c r="X523" s="66"/>
      <c r="Y523" s="66"/>
      <c r="Z523" s="66"/>
      <c r="AA523" s="70"/>
      <c r="AB523" s="66"/>
      <c r="AC523" s="66"/>
      <c r="AD523" s="66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</row>
    <row r="524" spans="3:53" s="60" customFormat="1" ht="12"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66"/>
      <c r="W524" s="66"/>
      <c r="X524" s="66"/>
      <c r="Y524" s="66"/>
      <c r="Z524" s="66"/>
      <c r="AA524" s="70"/>
      <c r="AB524" s="66"/>
      <c r="AC524" s="66"/>
      <c r="AD524" s="66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</row>
    <row r="525" spans="3:53" s="60" customFormat="1" ht="12"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66"/>
      <c r="W525" s="66"/>
      <c r="X525" s="66"/>
      <c r="Y525" s="66"/>
      <c r="Z525" s="66"/>
      <c r="AA525" s="70"/>
      <c r="AB525" s="66"/>
      <c r="AC525" s="66"/>
      <c r="AD525" s="66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</row>
    <row r="526" spans="3:53" s="60" customFormat="1" ht="12"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66"/>
      <c r="W526" s="66"/>
      <c r="X526" s="66"/>
      <c r="Y526" s="66"/>
      <c r="Z526" s="66"/>
      <c r="AA526" s="70"/>
      <c r="AB526" s="66"/>
      <c r="AC526" s="66"/>
      <c r="AD526" s="66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</row>
    <row r="527" spans="3:53" s="60" customFormat="1" ht="12"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66"/>
      <c r="W527" s="66"/>
      <c r="X527" s="66"/>
      <c r="Y527" s="66"/>
      <c r="Z527" s="66"/>
      <c r="AA527" s="70"/>
      <c r="AB527" s="66"/>
      <c r="AC527" s="66"/>
      <c r="AD527" s="66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</row>
    <row r="528" spans="3:53" s="60" customFormat="1" ht="12"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66"/>
      <c r="W528" s="66"/>
      <c r="X528" s="66"/>
      <c r="Y528" s="66"/>
      <c r="Z528" s="66"/>
      <c r="AA528" s="70"/>
      <c r="AB528" s="66"/>
      <c r="AC528" s="66"/>
      <c r="AD528" s="66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</row>
    <row r="529" spans="3:53" s="60" customFormat="1" ht="12"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66"/>
      <c r="W529" s="66"/>
      <c r="X529" s="66"/>
      <c r="Y529" s="66"/>
      <c r="Z529" s="66"/>
      <c r="AA529" s="70"/>
      <c r="AB529" s="66"/>
      <c r="AC529" s="66"/>
      <c r="AD529" s="66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</row>
    <row r="530" spans="3:53" s="60" customFormat="1" ht="12"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66"/>
      <c r="W530" s="66"/>
      <c r="X530" s="66"/>
      <c r="Y530" s="66"/>
      <c r="Z530" s="66"/>
      <c r="AA530" s="70"/>
      <c r="AB530" s="66"/>
      <c r="AC530" s="66"/>
      <c r="AD530" s="66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</row>
    <row r="531" spans="3:53" s="60" customFormat="1" ht="12"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66"/>
      <c r="W531" s="66"/>
      <c r="X531" s="66"/>
      <c r="Y531" s="66"/>
      <c r="Z531" s="66"/>
      <c r="AA531" s="70"/>
      <c r="AB531" s="66"/>
      <c r="AC531" s="66"/>
      <c r="AD531" s="66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</row>
    <row r="532" spans="3:53" s="60" customFormat="1" ht="12"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66"/>
      <c r="W532" s="66"/>
      <c r="X532" s="66"/>
      <c r="Y532" s="66"/>
      <c r="Z532" s="66"/>
      <c r="AA532" s="70"/>
      <c r="AB532" s="66"/>
      <c r="AC532" s="66"/>
      <c r="AD532" s="66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</row>
    <row r="533" spans="3:53" s="60" customFormat="1" ht="12"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66"/>
      <c r="W533" s="66"/>
      <c r="X533" s="66"/>
      <c r="Y533" s="66"/>
      <c r="Z533" s="66"/>
      <c r="AA533" s="70"/>
      <c r="AB533" s="66"/>
      <c r="AC533" s="66"/>
      <c r="AD533" s="66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</row>
    <row r="534" spans="3:53" s="60" customFormat="1" ht="12"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66"/>
      <c r="W534" s="66"/>
      <c r="X534" s="66"/>
      <c r="Y534" s="66"/>
      <c r="Z534" s="66"/>
      <c r="AA534" s="70"/>
      <c r="AB534" s="66"/>
      <c r="AC534" s="66"/>
      <c r="AD534" s="66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</row>
    <row r="535" spans="3:53" s="60" customFormat="1" ht="12"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66"/>
      <c r="W535" s="66"/>
      <c r="X535" s="66"/>
      <c r="Y535" s="66"/>
      <c r="Z535" s="66"/>
      <c r="AA535" s="70"/>
      <c r="AB535" s="66"/>
      <c r="AC535" s="66"/>
      <c r="AD535" s="66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</row>
    <row r="536" spans="3:53" s="60" customFormat="1" ht="12"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66"/>
      <c r="W536" s="66"/>
      <c r="X536" s="66"/>
      <c r="Y536" s="66"/>
      <c r="Z536" s="66"/>
      <c r="AA536" s="70"/>
      <c r="AB536" s="66"/>
      <c r="AC536" s="66"/>
      <c r="AD536" s="66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59"/>
      <c r="AU536" s="59"/>
      <c r="AV536" s="59"/>
      <c r="AW536" s="59"/>
      <c r="AX536" s="59"/>
      <c r="AY536" s="59"/>
      <c r="AZ536" s="59"/>
      <c r="BA536" s="59"/>
    </row>
    <row r="537" spans="3:53" s="60" customFormat="1" ht="12"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66"/>
      <c r="W537" s="66"/>
      <c r="X537" s="66"/>
      <c r="Y537" s="66"/>
      <c r="Z537" s="66"/>
      <c r="AA537" s="70"/>
      <c r="AB537" s="66"/>
      <c r="AC537" s="66"/>
      <c r="AD537" s="66"/>
      <c r="AE537" s="59"/>
      <c r="AF537" s="59"/>
      <c r="AG537" s="59"/>
      <c r="AH537" s="59"/>
      <c r="AI537" s="59"/>
      <c r="AJ537" s="59"/>
      <c r="AK537" s="59"/>
      <c r="AL537" s="59"/>
      <c r="AM537" s="59"/>
      <c r="AN537" s="59"/>
      <c r="AO537" s="59"/>
      <c r="AP537" s="59"/>
      <c r="AQ537" s="59"/>
      <c r="AR537" s="59"/>
      <c r="AS537" s="59"/>
      <c r="AT537" s="59"/>
      <c r="AU537" s="59"/>
      <c r="AV537" s="59"/>
      <c r="AW537" s="59"/>
      <c r="AX537" s="59"/>
      <c r="AY537" s="59"/>
      <c r="AZ537" s="59"/>
      <c r="BA537" s="59"/>
    </row>
    <row r="538" spans="3:53" s="60" customFormat="1" ht="12"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66"/>
      <c r="W538" s="66"/>
      <c r="X538" s="66"/>
      <c r="Y538" s="66"/>
      <c r="Z538" s="66"/>
      <c r="AA538" s="70"/>
      <c r="AB538" s="66"/>
      <c r="AC538" s="66"/>
      <c r="AD538" s="66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</row>
    <row r="539" spans="3:53" s="60" customFormat="1" ht="12"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66"/>
      <c r="W539" s="66"/>
      <c r="X539" s="66"/>
      <c r="Y539" s="66"/>
      <c r="Z539" s="66"/>
      <c r="AA539" s="70"/>
      <c r="AB539" s="66"/>
      <c r="AC539" s="66"/>
      <c r="AD539" s="66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</row>
    <row r="540" spans="3:53" s="60" customFormat="1" ht="12"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66"/>
      <c r="W540" s="66"/>
      <c r="X540" s="66"/>
      <c r="Y540" s="66"/>
      <c r="Z540" s="66"/>
      <c r="AA540" s="70"/>
      <c r="AB540" s="66"/>
      <c r="AC540" s="66"/>
      <c r="AD540" s="66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</row>
    <row r="541" spans="3:53" s="60" customFormat="1" ht="12"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66"/>
      <c r="W541" s="66"/>
      <c r="X541" s="66"/>
      <c r="Y541" s="66"/>
      <c r="Z541" s="66"/>
      <c r="AA541" s="70"/>
      <c r="AB541" s="66"/>
      <c r="AC541" s="66"/>
      <c r="AD541" s="66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</row>
    <row r="542" spans="3:53" s="60" customFormat="1" ht="12"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66"/>
      <c r="W542" s="66"/>
      <c r="X542" s="66"/>
      <c r="Y542" s="66"/>
      <c r="Z542" s="66"/>
      <c r="AA542" s="70"/>
      <c r="AB542" s="66"/>
      <c r="AC542" s="66"/>
      <c r="AD542" s="66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</row>
    <row r="543" spans="3:53" s="60" customFormat="1" ht="12"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66"/>
      <c r="W543" s="66"/>
      <c r="X543" s="66"/>
      <c r="Y543" s="66"/>
      <c r="Z543" s="66"/>
      <c r="AA543" s="70"/>
      <c r="AB543" s="66"/>
      <c r="AC543" s="66"/>
      <c r="AD543" s="66"/>
      <c r="AE543" s="59"/>
      <c r="AF543" s="59"/>
      <c r="AG543" s="59"/>
      <c r="AH543" s="59"/>
      <c r="AI543" s="59"/>
      <c r="AJ543" s="59"/>
      <c r="AK543" s="59"/>
      <c r="AL543" s="59"/>
      <c r="AM543" s="59"/>
      <c r="AN543" s="59"/>
      <c r="AO543" s="59"/>
      <c r="AP543" s="59"/>
      <c r="AQ543" s="59"/>
      <c r="AR543" s="59"/>
      <c r="AS543" s="59"/>
      <c r="AT543" s="59"/>
      <c r="AU543" s="59"/>
      <c r="AV543" s="59"/>
      <c r="AW543" s="59"/>
      <c r="AX543" s="59"/>
      <c r="AY543" s="59"/>
      <c r="AZ543" s="59"/>
      <c r="BA543" s="59"/>
    </row>
    <row r="544" spans="3:53" s="60" customFormat="1" ht="12"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66"/>
      <c r="W544" s="66"/>
      <c r="X544" s="66"/>
      <c r="Y544" s="66"/>
      <c r="Z544" s="66"/>
      <c r="AA544" s="70"/>
      <c r="AB544" s="66"/>
      <c r="AC544" s="66"/>
      <c r="AD544" s="66"/>
      <c r="AE544" s="59"/>
      <c r="AF544" s="59"/>
      <c r="AG544" s="59"/>
      <c r="AH544" s="59"/>
      <c r="AI544" s="59"/>
      <c r="AJ544" s="59"/>
      <c r="AK544" s="59"/>
      <c r="AL544" s="59"/>
      <c r="AM544" s="59"/>
      <c r="AN544" s="59"/>
      <c r="AO544" s="59"/>
      <c r="AP544" s="59"/>
      <c r="AQ544" s="59"/>
      <c r="AR544" s="59"/>
      <c r="AS544" s="59"/>
      <c r="AT544" s="59"/>
      <c r="AU544" s="59"/>
      <c r="AV544" s="59"/>
      <c r="AW544" s="59"/>
      <c r="AX544" s="59"/>
      <c r="AY544" s="59"/>
      <c r="AZ544" s="59"/>
      <c r="BA544" s="59"/>
    </row>
    <row r="545" spans="3:53" s="60" customFormat="1" ht="12"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66"/>
      <c r="W545" s="66"/>
      <c r="X545" s="66"/>
      <c r="Y545" s="66"/>
      <c r="Z545" s="66"/>
      <c r="AA545" s="70"/>
      <c r="AB545" s="66"/>
      <c r="AC545" s="66"/>
      <c r="AD545" s="66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</row>
    <row r="546" spans="3:53" s="60" customFormat="1" ht="12"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66"/>
      <c r="W546" s="66"/>
      <c r="X546" s="66"/>
      <c r="Y546" s="66"/>
      <c r="Z546" s="66"/>
      <c r="AA546" s="70"/>
      <c r="AB546" s="66"/>
      <c r="AC546" s="66"/>
      <c r="AD546" s="66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</row>
    <row r="547" spans="3:53" s="60" customFormat="1" ht="12"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66"/>
      <c r="W547" s="66"/>
      <c r="X547" s="66"/>
      <c r="Y547" s="66"/>
      <c r="Z547" s="66"/>
      <c r="AA547" s="70"/>
      <c r="AB547" s="66"/>
      <c r="AC547" s="66"/>
      <c r="AD547" s="66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59"/>
      <c r="AV547" s="59"/>
      <c r="AW547" s="59"/>
      <c r="AX547" s="59"/>
      <c r="AY547" s="59"/>
      <c r="AZ547" s="59"/>
      <c r="BA547" s="59"/>
    </row>
    <row r="548" spans="3:53" s="60" customFormat="1" ht="12"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66"/>
      <c r="W548" s="66"/>
      <c r="X548" s="66"/>
      <c r="Y548" s="66"/>
      <c r="Z548" s="66"/>
      <c r="AA548" s="70"/>
      <c r="AB548" s="66"/>
      <c r="AC548" s="66"/>
      <c r="AD548" s="66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  <c r="AZ548" s="59"/>
      <c r="BA548" s="59"/>
    </row>
    <row r="549" spans="3:53" s="60" customFormat="1" ht="12"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66"/>
      <c r="W549" s="66"/>
      <c r="X549" s="66"/>
      <c r="Y549" s="66"/>
      <c r="Z549" s="66"/>
      <c r="AA549" s="70"/>
      <c r="AB549" s="66"/>
      <c r="AC549" s="66"/>
      <c r="AD549" s="66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  <c r="AZ549" s="59"/>
      <c r="BA549" s="59"/>
    </row>
    <row r="550" spans="3:53" s="60" customFormat="1" ht="12"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66"/>
      <c r="W550" s="66"/>
      <c r="X550" s="66"/>
      <c r="Y550" s="66"/>
      <c r="Z550" s="66"/>
      <c r="AA550" s="70"/>
      <c r="AB550" s="66"/>
      <c r="AC550" s="66"/>
      <c r="AD550" s="66"/>
      <c r="AE550" s="59"/>
      <c r="AF550" s="59"/>
      <c r="AG550" s="59"/>
      <c r="AH550" s="59"/>
      <c r="AI550" s="59"/>
      <c r="AJ550" s="59"/>
      <c r="AK550" s="59"/>
      <c r="AL550" s="59"/>
      <c r="AM550" s="59"/>
      <c r="AN550" s="59"/>
      <c r="AO550" s="59"/>
      <c r="AP550" s="59"/>
      <c r="AQ550" s="59"/>
      <c r="AR550" s="59"/>
      <c r="AS550" s="59"/>
      <c r="AT550" s="59"/>
      <c r="AU550" s="59"/>
      <c r="AV550" s="59"/>
      <c r="AW550" s="59"/>
      <c r="AX550" s="59"/>
      <c r="AY550" s="59"/>
      <c r="AZ550" s="59"/>
      <c r="BA550" s="59"/>
    </row>
    <row r="551" spans="3:53" s="60" customFormat="1" ht="12"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66"/>
      <c r="W551" s="66"/>
      <c r="X551" s="66"/>
      <c r="Y551" s="66"/>
      <c r="Z551" s="66"/>
      <c r="AA551" s="70"/>
      <c r="AB551" s="66"/>
      <c r="AC551" s="66"/>
      <c r="AD551" s="66"/>
      <c r="AE551" s="59"/>
      <c r="AF551" s="59"/>
      <c r="AG551" s="59"/>
      <c r="AH551" s="59"/>
      <c r="AI551" s="59"/>
      <c r="AJ551" s="59"/>
      <c r="AK551" s="59"/>
      <c r="AL551" s="59"/>
      <c r="AM551" s="59"/>
      <c r="AN551" s="59"/>
      <c r="AO551" s="59"/>
      <c r="AP551" s="59"/>
      <c r="AQ551" s="59"/>
      <c r="AR551" s="59"/>
      <c r="AS551" s="59"/>
      <c r="AT551" s="59"/>
      <c r="AU551" s="59"/>
      <c r="AV551" s="59"/>
      <c r="AW551" s="59"/>
      <c r="AX551" s="59"/>
      <c r="AY551" s="59"/>
      <c r="AZ551" s="59"/>
      <c r="BA551" s="59"/>
    </row>
    <row r="552" spans="3:53" s="60" customFormat="1" ht="12"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66"/>
      <c r="W552" s="66"/>
      <c r="X552" s="66"/>
      <c r="Y552" s="66"/>
      <c r="Z552" s="66"/>
      <c r="AA552" s="70"/>
      <c r="AB552" s="66"/>
      <c r="AC552" s="66"/>
      <c r="AD552" s="66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  <c r="AZ552" s="59"/>
      <c r="BA552" s="59"/>
    </row>
    <row r="553" spans="3:53" s="60" customFormat="1" ht="12"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66"/>
      <c r="W553" s="66"/>
      <c r="X553" s="66"/>
      <c r="Y553" s="66"/>
      <c r="Z553" s="66"/>
      <c r="AA553" s="70"/>
      <c r="AB553" s="66"/>
      <c r="AC553" s="66"/>
      <c r="AD553" s="66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  <c r="AZ553" s="59"/>
      <c r="BA553" s="59"/>
    </row>
    <row r="554" spans="3:53" s="60" customFormat="1" ht="12"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66"/>
      <c r="W554" s="66"/>
      <c r="X554" s="66"/>
      <c r="Y554" s="66"/>
      <c r="Z554" s="66"/>
      <c r="AA554" s="70"/>
      <c r="AB554" s="66"/>
      <c r="AC554" s="66"/>
      <c r="AD554" s="66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  <c r="AZ554" s="59"/>
      <c r="BA554" s="59"/>
    </row>
    <row r="555" spans="3:53" s="60" customFormat="1" ht="12"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66"/>
      <c r="W555" s="66"/>
      <c r="X555" s="66"/>
      <c r="Y555" s="66"/>
      <c r="Z555" s="66"/>
      <c r="AA555" s="70"/>
      <c r="AB555" s="66"/>
      <c r="AC555" s="66"/>
      <c r="AD555" s="66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</row>
    <row r="556" spans="3:53" s="60" customFormat="1" ht="12"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66"/>
      <c r="W556" s="66"/>
      <c r="X556" s="66"/>
      <c r="Y556" s="66"/>
      <c r="Z556" s="66"/>
      <c r="AA556" s="70"/>
      <c r="AB556" s="66"/>
      <c r="AC556" s="66"/>
      <c r="AD556" s="66"/>
      <c r="AE556" s="59"/>
      <c r="AF556" s="59"/>
      <c r="AG556" s="59"/>
      <c r="AH556" s="59"/>
      <c r="AI556" s="59"/>
      <c r="AJ556" s="59"/>
      <c r="AK556" s="59"/>
      <c r="AL556" s="59"/>
      <c r="AM556" s="59"/>
      <c r="AN556" s="59"/>
      <c r="AO556" s="59"/>
      <c r="AP556" s="59"/>
      <c r="AQ556" s="59"/>
      <c r="AR556" s="59"/>
      <c r="AS556" s="59"/>
      <c r="AT556" s="59"/>
      <c r="AU556" s="59"/>
      <c r="AV556" s="59"/>
      <c r="AW556" s="59"/>
      <c r="AX556" s="59"/>
      <c r="AY556" s="59"/>
      <c r="AZ556" s="59"/>
      <c r="BA556" s="59"/>
    </row>
    <row r="557" spans="3:53" s="60" customFormat="1" ht="12"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66"/>
      <c r="W557" s="66"/>
      <c r="X557" s="66"/>
      <c r="Y557" s="66"/>
      <c r="Z557" s="66"/>
      <c r="AA557" s="70"/>
      <c r="AB557" s="66"/>
      <c r="AC557" s="66"/>
      <c r="AD557" s="66"/>
      <c r="AE557" s="59"/>
      <c r="AF557" s="59"/>
      <c r="AG557" s="59"/>
      <c r="AH557" s="59"/>
      <c r="AI557" s="59"/>
      <c r="AJ557" s="59"/>
      <c r="AK557" s="59"/>
      <c r="AL557" s="59"/>
      <c r="AM557" s="59"/>
      <c r="AN557" s="59"/>
      <c r="AO557" s="59"/>
      <c r="AP557" s="59"/>
      <c r="AQ557" s="59"/>
      <c r="AR557" s="59"/>
      <c r="AS557" s="59"/>
      <c r="AT557" s="59"/>
      <c r="AU557" s="59"/>
      <c r="AV557" s="59"/>
      <c r="AW557" s="59"/>
      <c r="AX557" s="59"/>
      <c r="AY557" s="59"/>
      <c r="AZ557" s="59"/>
      <c r="BA557" s="59"/>
    </row>
    <row r="558" spans="3:53" s="60" customFormat="1" ht="12"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66"/>
      <c r="W558" s="66"/>
      <c r="X558" s="66"/>
      <c r="Y558" s="66"/>
      <c r="Z558" s="66"/>
      <c r="AA558" s="70"/>
      <c r="AB558" s="66"/>
      <c r="AC558" s="66"/>
      <c r="AD558" s="66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</row>
    <row r="559" spans="3:53" s="60" customFormat="1" ht="12"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66"/>
      <c r="W559" s="66"/>
      <c r="X559" s="66"/>
      <c r="Y559" s="66"/>
      <c r="Z559" s="66"/>
      <c r="AA559" s="70"/>
      <c r="AB559" s="66"/>
      <c r="AC559" s="66"/>
      <c r="AD559" s="66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</row>
    <row r="560" spans="3:53" s="60" customFormat="1" ht="12"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66"/>
      <c r="W560" s="66"/>
      <c r="X560" s="66"/>
      <c r="Y560" s="66"/>
      <c r="Z560" s="66"/>
      <c r="AA560" s="70"/>
      <c r="AB560" s="66"/>
      <c r="AC560" s="66"/>
      <c r="AD560" s="66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</row>
    <row r="561" spans="3:53" s="60" customFormat="1" ht="12">
      <c r="C561" s="70"/>
      <c r="D561" s="70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66"/>
      <c r="W561" s="66"/>
      <c r="X561" s="66"/>
      <c r="Y561" s="66"/>
      <c r="Z561" s="66"/>
      <c r="AA561" s="70"/>
      <c r="AB561" s="66"/>
      <c r="AC561" s="66"/>
      <c r="AD561" s="66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</row>
    <row r="562" spans="3:53" s="60" customFormat="1" ht="12"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66"/>
      <c r="W562" s="66"/>
      <c r="X562" s="66"/>
      <c r="Y562" s="66"/>
      <c r="Z562" s="66"/>
      <c r="AA562" s="70"/>
      <c r="AB562" s="66"/>
      <c r="AC562" s="66"/>
      <c r="AD562" s="66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</row>
    <row r="563" spans="3:53" s="60" customFormat="1" ht="12"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66"/>
      <c r="W563" s="66"/>
      <c r="X563" s="66"/>
      <c r="Y563" s="66"/>
      <c r="Z563" s="66"/>
      <c r="AA563" s="70"/>
      <c r="AB563" s="66"/>
      <c r="AC563" s="66"/>
      <c r="AD563" s="66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</row>
    <row r="564" spans="3:53" s="60" customFormat="1" ht="12"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66"/>
      <c r="W564" s="66"/>
      <c r="X564" s="66"/>
      <c r="Y564" s="66"/>
      <c r="Z564" s="66"/>
      <c r="AA564" s="70"/>
      <c r="AB564" s="66"/>
      <c r="AC564" s="66"/>
      <c r="AD564" s="66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</row>
    <row r="565" spans="3:53" s="60" customFormat="1" ht="12">
      <c r="C565" s="70"/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66"/>
      <c r="W565" s="66"/>
      <c r="X565" s="66"/>
      <c r="Y565" s="66"/>
      <c r="Z565" s="66"/>
      <c r="AA565" s="70"/>
      <c r="AB565" s="66"/>
      <c r="AC565" s="66"/>
      <c r="AD565" s="66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</row>
    <row r="566" spans="3:53" s="60" customFormat="1" ht="12"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66"/>
      <c r="W566" s="66"/>
      <c r="X566" s="66"/>
      <c r="Y566" s="66"/>
      <c r="Z566" s="66"/>
      <c r="AA566" s="70"/>
      <c r="AB566" s="66"/>
      <c r="AC566" s="66"/>
      <c r="AD566" s="66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</row>
    <row r="567" spans="3:53" s="60" customFormat="1" ht="12">
      <c r="C567" s="70"/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66"/>
      <c r="W567" s="66"/>
      <c r="X567" s="66"/>
      <c r="Y567" s="66"/>
      <c r="Z567" s="66"/>
      <c r="AA567" s="70"/>
      <c r="AB567" s="66"/>
      <c r="AC567" s="66"/>
      <c r="AD567" s="66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9"/>
      <c r="AV567" s="59"/>
      <c r="AW567" s="59"/>
      <c r="AX567" s="59"/>
      <c r="AY567" s="59"/>
      <c r="AZ567" s="59"/>
      <c r="BA567" s="59"/>
    </row>
    <row r="568" spans="3:53" s="60" customFormat="1" ht="12"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66"/>
      <c r="W568" s="66"/>
      <c r="X568" s="66"/>
      <c r="Y568" s="66"/>
      <c r="Z568" s="66"/>
      <c r="AA568" s="70"/>
      <c r="AB568" s="66"/>
      <c r="AC568" s="66"/>
      <c r="AD568" s="66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</row>
    <row r="569" spans="3:53" s="60" customFormat="1" ht="12"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66"/>
      <c r="W569" s="66"/>
      <c r="X569" s="66"/>
      <c r="Y569" s="66"/>
      <c r="Z569" s="66"/>
      <c r="AA569" s="70"/>
      <c r="AB569" s="66"/>
      <c r="AC569" s="66"/>
      <c r="AD569" s="66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</row>
    <row r="570" spans="3:53" s="60" customFormat="1" ht="12"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66"/>
      <c r="W570" s="66"/>
      <c r="X570" s="66"/>
      <c r="Y570" s="66"/>
      <c r="Z570" s="66"/>
      <c r="AA570" s="70"/>
      <c r="AB570" s="66"/>
      <c r="AC570" s="66"/>
      <c r="AD570" s="66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  <c r="AZ570" s="59"/>
      <c r="BA570" s="59"/>
    </row>
    <row r="571" spans="3:53" s="60" customFormat="1" ht="12"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66"/>
      <c r="W571" s="66"/>
      <c r="X571" s="66"/>
      <c r="Y571" s="66"/>
      <c r="Z571" s="66"/>
      <c r="AA571" s="70"/>
      <c r="AB571" s="66"/>
      <c r="AC571" s="66"/>
      <c r="AD571" s="66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  <c r="AZ571" s="59"/>
      <c r="BA571" s="59"/>
    </row>
    <row r="572" spans="3:53" s="60" customFormat="1" ht="12"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66"/>
      <c r="W572" s="66"/>
      <c r="X572" s="66"/>
      <c r="Y572" s="66"/>
      <c r="Z572" s="66"/>
      <c r="AA572" s="70"/>
      <c r="AB572" s="66"/>
      <c r="AC572" s="66"/>
      <c r="AD572" s="66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</row>
    <row r="573" spans="3:53" s="60" customFormat="1" ht="12">
      <c r="C573" s="70"/>
      <c r="D573" s="70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66"/>
      <c r="W573" s="66"/>
      <c r="X573" s="66"/>
      <c r="Y573" s="66"/>
      <c r="Z573" s="66"/>
      <c r="AA573" s="70"/>
      <c r="AB573" s="66"/>
      <c r="AC573" s="66"/>
      <c r="AD573" s="66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</row>
    <row r="574" spans="3:53" s="60" customFormat="1" ht="12"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66"/>
      <c r="W574" s="66"/>
      <c r="X574" s="66"/>
      <c r="Y574" s="66"/>
      <c r="Z574" s="66"/>
      <c r="AA574" s="70"/>
      <c r="AB574" s="66"/>
      <c r="AC574" s="66"/>
      <c r="AD574" s="66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</row>
    <row r="575" spans="3:53" s="60" customFormat="1" ht="12"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66"/>
      <c r="W575" s="66"/>
      <c r="X575" s="66"/>
      <c r="Y575" s="66"/>
      <c r="Z575" s="66"/>
      <c r="AA575" s="70"/>
      <c r="AB575" s="66"/>
      <c r="AC575" s="66"/>
      <c r="AD575" s="66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</row>
    <row r="576" spans="3:53" s="60" customFormat="1" ht="12"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66"/>
      <c r="W576" s="66"/>
      <c r="X576" s="66"/>
      <c r="Y576" s="66"/>
      <c r="Z576" s="66"/>
      <c r="AA576" s="70"/>
      <c r="AB576" s="66"/>
      <c r="AC576" s="66"/>
      <c r="AD576" s="66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</row>
    <row r="577" spans="3:53" s="60" customFormat="1" ht="12">
      <c r="C577" s="70"/>
      <c r="D577" s="70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66"/>
      <c r="W577" s="66"/>
      <c r="X577" s="66"/>
      <c r="Y577" s="66"/>
      <c r="Z577" s="66"/>
      <c r="AA577" s="70"/>
      <c r="AB577" s="66"/>
      <c r="AC577" s="66"/>
      <c r="AD577" s="66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  <c r="AZ577" s="59"/>
      <c r="BA577" s="59"/>
    </row>
    <row r="578" spans="3:53" s="60" customFormat="1" ht="12"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66"/>
      <c r="W578" s="66"/>
      <c r="X578" s="66"/>
      <c r="Y578" s="66"/>
      <c r="Z578" s="66"/>
      <c r="AA578" s="70"/>
      <c r="AB578" s="66"/>
      <c r="AC578" s="66"/>
      <c r="AD578" s="66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  <c r="AZ578" s="59"/>
      <c r="BA578" s="59"/>
    </row>
    <row r="579" spans="3:53" s="60" customFormat="1" ht="12">
      <c r="C579" s="70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66"/>
      <c r="W579" s="66"/>
      <c r="X579" s="66"/>
      <c r="Y579" s="66"/>
      <c r="Z579" s="66"/>
      <c r="AA579" s="70"/>
      <c r="AB579" s="66"/>
      <c r="AC579" s="66"/>
      <c r="AD579" s="66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</row>
    <row r="580" spans="3:53" s="60" customFormat="1" ht="12">
      <c r="C580" s="70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66"/>
      <c r="W580" s="66"/>
      <c r="X580" s="66"/>
      <c r="Y580" s="66"/>
      <c r="Z580" s="66"/>
      <c r="AA580" s="70"/>
      <c r="AB580" s="66"/>
      <c r="AC580" s="66"/>
      <c r="AD580" s="66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</row>
    <row r="581" spans="3:53" s="60" customFormat="1" ht="12">
      <c r="C581" s="70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66"/>
      <c r="W581" s="66"/>
      <c r="X581" s="66"/>
      <c r="Y581" s="66"/>
      <c r="Z581" s="66"/>
      <c r="AA581" s="70"/>
      <c r="AB581" s="66"/>
      <c r="AC581" s="66"/>
      <c r="AD581" s="66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</row>
    <row r="582" spans="3:53" s="60" customFormat="1" ht="12"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66"/>
      <c r="W582" s="66"/>
      <c r="X582" s="66"/>
      <c r="Y582" s="66"/>
      <c r="Z582" s="66"/>
      <c r="AA582" s="70"/>
      <c r="AB582" s="66"/>
      <c r="AC582" s="66"/>
      <c r="AD582" s="66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  <c r="AZ582" s="59"/>
      <c r="BA582" s="59"/>
    </row>
    <row r="583" spans="3:53" s="60" customFormat="1" ht="12">
      <c r="C583" s="70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66"/>
      <c r="W583" s="66"/>
      <c r="X583" s="66"/>
      <c r="Y583" s="66"/>
      <c r="Z583" s="66"/>
      <c r="AA583" s="70"/>
      <c r="AB583" s="66"/>
      <c r="AC583" s="66"/>
      <c r="AD583" s="66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</row>
    <row r="584" spans="3:53" s="60" customFormat="1" ht="12"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66"/>
      <c r="W584" s="66"/>
      <c r="X584" s="66"/>
      <c r="Y584" s="66"/>
      <c r="Z584" s="66"/>
      <c r="AA584" s="70"/>
      <c r="AB584" s="66"/>
      <c r="AC584" s="66"/>
      <c r="AD584" s="66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</row>
    <row r="585" spans="3:53" s="60" customFormat="1" ht="12"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66"/>
      <c r="W585" s="66"/>
      <c r="X585" s="66"/>
      <c r="Y585" s="66"/>
      <c r="Z585" s="66"/>
      <c r="AA585" s="70"/>
      <c r="AB585" s="66"/>
      <c r="AC585" s="66"/>
      <c r="AD585" s="66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</row>
    <row r="586" spans="3:53" s="60" customFormat="1" ht="12"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66"/>
      <c r="W586" s="66"/>
      <c r="X586" s="66"/>
      <c r="Y586" s="66"/>
      <c r="Z586" s="66"/>
      <c r="AA586" s="70"/>
      <c r="AB586" s="66"/>
      <c r="AC586" s="66"/>
      <c r="AD586" s="66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</row>
    <row r="587" spans="3:53" s="60" customFormat="1" ht="12"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66"/>
      <c r="W587" s="66"/>
      <c r="X587" s="66"/>
      <c r="Y587" s="66"/>
      <c r="Z587" s="66"/>
      <c r="AA587" s="70"/>
      <c r="AB587" s="66"/>
      <c r="AC587" s="66"/>
      <c r="AD587" s="66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</row>
    <row r="588" spans="3:53" s="60" customFormat="1" ht="12"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66"/>
      <c r="W588" s="66"/>
      <c r="X588" s="66"/>
      <c r="Y588" s="66"/>
      <c r="Z588" s="66"/>
      <c r="AA588" s="70"/>
      <c r="AB588" s="66"/>
      <c r="AC588" s="66"/>
      <c r="AD588" s="66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59"/>
      <c r="AU588" s="59"/>
      <c r="AV588" s="59"/>
      <c r="AW588" s="59"/>
      <c r="AX588" s="59"/>
      <c r="AY588" s="59"/>
      <c r="AZ588" s="59"/>
      <c r="BA588" s="59"/>
    </row>
    <row r="589" spans="3:53" s="60" customFormat="1" ht="12"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66"/>
      <c r="W589" s="66"/>
      <c r="X589" s="66"/>
      <c r="Y589" s="66"/>
      <c r="Z589" s="66"/>
      <c r="AA589" s="70"/>
      <c r="AB589" s="66"/>
      <c r="AC589" s="66"/>
      <c r="AD589" s="66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  <c r="AZ589" s="59"/>
      <c r="BA589" s="59"/>
    </row>
    <row r="590" spans="3:53" s="60" customFormat="1" ht="12"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66"/>
      <c r="W590" s="66"/>
      <c r="X590" s="66"/>
      <c r="Y590" s="66"/>
      <c r="Z590" s="66"/>
      <c r="AA590" s="70"/>
      <c r="AB590" s="66"/>
      <c r="AC590" s="66"/>
      <c r="AD590" s="66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</row>
    <row r="591" spans="3:53" s="60" customFormat="1" ht="12"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66"/>
      <c r="W591" s="66"/>
      <c r="X591" s="66"/>
      <c r="Y591" s="66"/>
      <c r="Z591" s="66"/>
      <c r="AA591" s="70"/>
      <c r="AB591" s="66"/>
      <c r="AC591" s="66"/>
      <c r="AD591" s="66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  <c r="AZ591" s="59"/>
      <c r="BA591" s="59"/>
    </row>
    <row r="592" spans="3:53" s="60" customFormat="1" ht="12"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66"/>
      <c r="W592" s="66"/>
      <c r="X592" s="66"/>
      <c r="Y592" s="66"/>
      <c r="Z592" s="66"/>
      <c r="AA592" s="70"/>
      <c r="AB592" s="66"/>
      <c r="AC592" s="66"/>
      <c r="AD592" s="66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  <c r="AZ592" s="59"/>
      <c r="BA592" s="59"/>
    </row>
    <row r="593" spans="3:53" s="60" customFormat="1" ht="12"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66"/>
      <c r="W593" s="66"/>
      <c r="X593" s="66"/>
      <c r="Y593" s="66"/>
      <c r="Z593" s="66"/>
      <c r="AA593" s="70"/>
      <c r="AB593" s="66"/>
      <c r="AC593" s="66"/>
      <c r="AD593" s="66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</row>
    <row r="594" spans="3:53" s="60" customFormat="1" ht="12"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66"/>
      <c r="W594" s="66"/>
      <c r="X594" s="66"/>
      <c r="Y594" s="66"/>
      <c r="Z594" s="66"/>
      <c r="AA594" s="70"/>
      <c r="AB594" s="66"/>
      <c r="AC594" s="66"/>
      <c r="AD594" s="66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</row>
    <row r="595" spans="3:53" s="60" customFormat="1" ht="12"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66"/>
      <c r="W595" s="66"/>
      <c r="X595" s="66"/>
      <c r="Y595" s="66"/>
      <c r="Z595" s="66"/>
      <c r="AA595" s="70"/>
      <c r="AB595" s="66"/>
      <c r="AC595" s="66"/>
      <c r="AD595" s="66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</row>
    <row r="596" spans="3:53" s="60" customFormat="1" ht="12"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66"/>
      <c r="W596" s="66"/>
      <c r="X596" s="66"/>
      <c r="Y596" s="66"/>
      <c r="Z596" s="66"/>
      <c r="AA596" s="70"/>
      <c r="AB596" s="66"/>
      <c r="AC596" s="66"/>
      <c r="AD596" s="66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  <c r="AZ596" s="59"/>
      <c r="BA596" s="59"/>
    </row>
    <row r="597" spans="3:53" s="60" customFormat="1" ht="12"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66"/>
      <c r="W597" s="66"/>
      <c r="X597" s="66"/>
      <c r="Y597" s="66"/>
      <c r="Z597" s="66"/>
      <c r="AA597" s="70"/>
      <c r="AB597" s="66"/>
      <c r="AC597" s="66"/>
      <c r="AD597" s="66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</row>
    <row r="598" spans="3:53" s="60" customFormat="1" ht="12"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66"/>
      <c r="W598" s="66"/>
      <c r="X598" s="66"/>
      <c r="Y598" s="66"/>
      <c r="Z598" s="66"/>
      <c r="AA598" s="70"/>
      <c r="AB598" s="66"/>
      <c r="AC598" s="66"/>
      <c r="AD598" s="66"/>
      <c r="AE598" s="59"/>
      <c r="AF598" s="59"/>
      <c r="AG598" s="59"/>
      <c r="AH598" s="59"/>
      <c r="AI598" s="59"/>
      <c r="AJ598" s="59"/>
      <c r="AK598" s="59"/>
      <c r="AL598" s="59"/>
      <c r="AM598" s="59"/>
      <c r="AN598" s="59"/>
      <c r="AO598" s="59"/>
      <c r="AP598" s="59"/>
      <c r="AQ598" s="59"/>
      <c r="AR598" s="59"/>
      <c r="AS598" s="59"/>
      <c r="AT598" s="59"/>
      <c r="AU598" s="59"/>
      <c r="AV598" s="59"/>
      <c r="AW598" s="59"/>
      <c r="AX598" s="59"/>
      <c r="AY598" s="59"/>
      <c r="AZ598" s="59"/>
      <c r="BA598" s="59"/>
    </row>
    <row r="599" spans="3:53" s="60" customFormat="1" ht="12"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66"/>
      <c r="W599" s="66"/>
      <c r="X599" s="66"/>
      <c r="Y599" s="66"/>
      <c r="Z599" s="66"/>
      <c r="AA599" s="70"/>
      <c r="AB599" s="66"/>
      <c r="AC599" s="66"/>
      <c r="AD599" s="66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</row>
    <row r="600" spans="3:53" s="60" customFormat="1" ht="12"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66"/>
      <c r="W600" s="66"/>
      <c r="X600" s="66"/>
      <c r="Y600" s="66"/>
      <c r="Z600" s="66"/>
      <c r="AA600" s="70"/>
      <c r="AB600" s="66"/>
      <c r="AC600" s="66"/>
      <c r="AD600" s="66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</row>
    <row r="601" spans="3:53" s="60" customFormat="1" ht="12">
      <c r="C601" s="70"/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66"/>
      <c r="W601" s="66"/>
      <c r="X601" s="66"/>
      <c r="Y601" s="66"/>
      <c r="Z601" s="66"/>
      <c r="AA601" s="70"/>
      <c r="AB601" s="66"/>
      <c r="AC601" s="66"/>
      <c r="AD601" s="66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</row>
    <row r="602" spans="3:53" s="60" customFormat="1" ht="12"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66"/>
      <c r="W602" s="66"/>
      <c r="X602" s="66"/>
      <c r="Y602" s="66"/>
      <c r="Z602" s="66"/>
      <c r="AA602" s="70"/>
      <c r="AB602" s="66"/>
      <c r="AC602" s="66"/>
      <c r="AD602" s="66"/>
      <c r="AE602" s="59"/>
      <c r="AF602" s="59"/>
      <c r="AG602" s="59"/>
      <c r="AH602" s="59"/>
      <c r="AI602" s="59"/>
      <c r="AJ602" s="59"/>
      <c r="AK602" s="59"/>
      <c r="AL602" s="59"/>
      <c r="AM602" s="59"/>
      <c r="AN602" s="59"/>
      <c r="AO602" s="59"/>
      <c r="AP602" s="59"/>
      <c r="AQ602" s="59"/>
      <c r="AR602" s="59"/>
      <c r="AS602" s="59"/>
      <c r="AT602" s="59"/>
      <c r="AU602" s="59"/>
      <c r="AV602" s="59"/>
      <c r="AW602" s="59"/>
      <c r="AX602" s="59"/>
      <c r="AY602" s="59"/>
      <c r="AZ602" s="59"/>
      <c r="BA602" s="59"/>
    </row>
    <row r="603" spans="3:53" s="60" customFormat="1" ht="12">
      <c r="C603" s="70"/>
      <c r="D603" s="70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66"/>
      <c r="W603" s="66"/>
      <c r="X603" s="66"/>
      <c r="Y603" s="66"/>
      <c r="Z603" s="66"/>
      <c r="AA603" s="70"/>
      <c r="AB603" s="66"/>
      <c r="AC603" s="66"/>
      <c r="AD603" s="66"/>
      <c r="AE603" s="59"/>
      <c r="AF603" s="59"/>
      <c r="AG603" s="59"/>
      <c r="AH603" s="59"/>
      <c r="AI603" s="59"/>
      <c r="AJ603" s="59"/>
      <c r="AK603" s="59"/>
      <c r="AL603" s="59"/>
      <c r="AM603" s="59"/>
      <c r="AN603" s="59"/>
      <c r="AO603" s="59"/>
      <c r="AP603" s="59"/>
      <c r="AQ603" s="59"/>
      <c r="AR603" s="59"/>
      <c r="AS603" s="59"/>
      <c r="AT603" s="59"/>
      <c r="AU603" s="59"/>
      <c r="AV603" s="59"/>
      <c r="AW603" s="59"/>
      <c r="AX603" s="59"/>
      <c r="AY603" s="59"/>
      <c r="AZ603" s="59"/>
      <c r="BA603" s="59"/>
    </row>
    <row r="604" spans="3:53" s="60" customFormat="1" ht="12"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66"/>
      <c r="W604" s="66"/>
      <c r="X604" s="66"/>
      <c r="Y604" s="66"/>
      <c r="Z604" s="66"/>
      <c r="AA604" s="70"/>
      <c r="AB604" s="66"/>
      <c r="AC604" s="66"/>
      <c r="AD604" s="66"/>
      <c r="AE604" s="59"/>
      <c r="AF604" s="59"/>
      <c r="AG604" s="59"/>
      <c r="AH604" s="59"/>
      <c r="AI604" s="59"/>
      <c r="AJ604" s="59"/>
      <c r="AK604" s="59"/>
      <c r="AL604" s="59"/>
      <c r="AM604" s="59"/>
      <c r="AN604" s="59"/>
      <c r="AO604" s="59"/>
      <c r="AP604" s="59"/>
      <c r="AQ604" s="59"/>
      <c r="AR604" s="59"/>
      <c r="AS604" s="59"/>
      <c r="AT604" s="59"/>
      <c r="AU604" s="59"/>
      <c r="AV604" s="59"/>
      <c r="AW604" s="59"/>
      <c r="AX604" s="59"/>
      <c r="AY604" s="59"/>
      <c r="AZ604" s="59"/>
      <c r="BA604" s="59"/>
    </row>
    <row r="605" spans="3:53" s="60" customFormat="1" ht="12"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66"/>
      <c r="W605" s="66"/>
      <c r="X605" s="66"/>
      <c r="Y605" s="66"/>
      <c r="Z605" s="66"/>
      <c r="AA605" s="70"/>
      <c r="AB605" s="66"/>
      <c r="AC605" s="66"/>
      <c r="AD605" s="66"/>
      <c r="AE605" s="59"/>
      <c r="AF605" s="59"/>
      <c r="AG605" s="59"/>
      <c r="AH605" s="59"/>
      <c r="AI605" s="59"/>
      <c r="AJ605" s="59"/>
      <c r="AK605" s="59"/>
      <c r="AL605" s="59"/>
      <c r="AM605" s="59"/>
      <c r="AN605" s="59"/>
      <c r="AO605" s="59"/>
      <c r="AP605" s="59"/>
      <c r="AQ605" s="59"/>
      <c r="AR605" s="59"/>
      <c r="AS605" s="59"/>
      <c r="AT605" s="59"/>
      <c r="AU605" s="59"/>
      <c r="AV605" s="59"/>
      <c r="AW605" s="59"/>
      <c r="AX605" s="59"/>
      <c r="AY605" s="59"/>
      <c r="AZ605" s="59"/>
      <c r="BA605" s="59"/>
    </row>
    <row r="606" spans="3:53" s="60" customFormat="1" ht="12"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66"/>
      <c r="W606" s="66"/>
      <c r="X606" s="66"/>
      <c r="Y606" s="66"/>
      <c r="Z606" s="66"/>
      <c r="AA606" s="70"/>
      <c r="AB606" s="66"/>
      <c r="AC606" s="66"/>
      <c r="AD606" s="66"/>
      <c r="AE606" s="59"/>
      <c r="AF606" s="59"/>
      <c r="AG606" s="59"/>
      <c r="AH606" s="59"/>
      <c r="AI606" s="59"/>
      <c r="AJ606" s="59"/>
      <c r="AK606" s="59"/>
      <c r="AL606" s="59"/>
      <c r="AM606" s="59"/>
      <c r="AN606" s="59"/>
      <c r="AO606" s="59"/>
      <c r="AP606" s="59"/>
      <c r="AQ606" s="59"/>
      <c r="AR606" s="59"/>
      <c r="AS606" s="59"/>
      <c r="AT606" s="59"/>
      <c r="AU606" s="59"/>
      <c r="AV606" s="59"/>
      <c r="AW606" s="59"/>
      <c r="AX606" s="59"/>
      <c r="AY606" s="59"/>
      <c r="AZ606" s="59"/>
      <c r="BA606" s="59"/>
    </row>
    <row r="607" spans="3:53" s="60" customFormat="1" ht="12">
      <c r="C607" s="70"/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66"/>
      <c r="W607" s="66"/>
      <c r="X607" s="66"/>
      <c r="Y607" s="66"/>
      <c r="Z607" s="66"/>
      <c r="AA607" s="70"/>
      <c r="AB607" s="66"/>
      <c r="AC607" s="66"/>
      <c r="AD607" s="66"/>
      <c r="AE607" s="59"/>
      <c r="AF607" s="59"/>
      <c r="AG607" s="59"/>
      <c r="AH607" s="59"/>
      <c r="AI607" s="59"/>
      <c r="AJ607" s="59"/>
      <c r="AK607" s="59"/>
      <c r="AL607" s="59"/>
      <c r="AM607" s="59"/>
      <c r="AN607" s="59"/>
      <c r="AO607" s="59"/>
      <c r="AP607" s="59"/>
      <c r="AQ607" s="59"/>
      <c r="AR607" s="59"/>
      <c r="AS607" s="59"/>
      <c r="AT607" s="59"/>
      <c r="AU607" s="59"/>
      <c r="AV607" s="59"/>
      <c r="AW607" s="59"/>
      <c r="AX607" s="59"/>
      <c r="AY607" s="59"/>
      <c r="AZ607" s="59"/>
      <c r="BA607" s="59"/>
    </row>
    <row r="608" spans="3:53" s="60" customFormat="1" ht="12"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66"/>
      <c r="W608" s="66"/>
      <c r="X608" s="66"/>
      <c r="Y608" s="66"/>
      <c r="Z608" s="66"/>
      <c r="AA608" s="70"/>
      <c r="AB608" s="66"/>
      <c r="AC608" s="66"/>
      <c r="AD608" s="66"/>
      <c r="AE608" s="59"/>
      <c r="AF608" s="59"/>
      <c r="AG608" s="59"/>
      <c r="AH608" s="59"/>
      <c r="AI608" s="59"/>
      <c r="AJ608" s="59"/>
      <c r="AK608" s="59"/>
      <c r="AL608" s="59"/>
      <c r="AM608" s="59"/>
      <c r="AN608" s="59"/>
      <c r="AO608" s="59"/>
      <c r="AP608" s="59"/>
      <c r="AQ608" s="59"/>
      <c r="AR608" s="59"/>
      <c r="AS608" s="59"/>
      <c r="AT608" s="59"/>
      <c r="AU608" s="59"/>
      <c r="AV608" s="59"/>
      <c r="AW608" s="59"/>
      <c r="AX608" s="59"/>
      <c r="AY608" s="59"/>
      <c r="AZ608" s="59"/>
      <c r="BA608" s="59"/>
    </row>
    <row r="609" spans="3:53" s="60" customFormat="1" ht="12"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66"/>
      <c r="W609" s="66"/>
      <c r="X609" s="66"/>
      <c r="Y609" s="66"/>
      <c r="Z609" s="66"/>
      <c r="AA609" s="70"/>
      <c r="AB609" s="66"/>
      <c r="AC609" s="66"/>
      <c r="AD609" s="66"/>
      <c r="AE609" s="59"/>
      <c r="AF609" s="59"/>
      <c r="AG609" s="59"/>
      <c r="AH609" s="59"/>
      <c r="AI609" s="59"/>
      <c r="AJ609" s="59"/>
      <c r="AK609" s="59"/>
      <c r="AL609" s="59"/>
      <c r="AM609" s="59"/>
      <c r="AN609" s="59"/>
      <c r="AO609" s="59"/>
      <c r="AP609" s="59"/>
      <c r="AQ609" s="59"/>
      <c r="AR609" s="59"/>
      <c r="AS609" s="59"/>
      <c r="AT609" s="59"/>
      <c r="AU609" s="59"/>
      <c r="AV609" s="59"/>
      <c r="AW609" s="59"/>
      <c r="AX609" s="59"/>
      <c r="AY609" s="59"/>
      <c r="AZ609" s="59"/>
      <c r="BA609" s="59"/>
    </row>
    <row r="610" spans="3:53" s="60" customFormat="1" ht="12"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66"/>
      <c r="W610" s="66"/>
      <c r="X610" s="66"/>
      <c r="Y610" s="66"/>
      <c r="Z610" s="66"/>
      <c r="AA610" s="70"/>
      <c r="AB610" s="66"/>
      <c r="AC610" s="66"/>
      <c r="AD610" s="66"/>
      <c r="AE610" s="59"/>
      <c r="AF610" s="59"/>
      <c r="AG610" s="59"/>
      <c r="AH610" s="59"/>
      <c r="AI610" s="59"/>
      <c r="AJ610" s="59"/>
      <c r="AK610" s="59"/>
      <c r="AL610" s="59"/>
      <c r="AM610" s="59"/>
      <c r="AN610" s="59"/>
      <c r="AO610" s="59"/>
      <c r="AP610" s="59"/>
      <c r="AQ610" s="59"/>
      <c r="AR610" s="59"/>
      <c r="AS610" s="59"/>
      <c r="AT610" s="59"/>
      <c r="AU610" s="59"/>
      <c r="AV610" s="59"/>
      <c r="AW610" s="59"/>
      <c r="AX610" s="59"/>
      <c r="AY610" s="59"/>
      <c r="AZ610" s="59"/>
      <c r="BA610" s="59"/>
    </row>
    <row r="611" spans="3:53" s="60" customFormat="1" ht="12"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66"/>
      <c r="W611" s="66"/>
      <c r="X611" s="66"/>
      <c r="Y611" s="66"/>
      <c r="Z611" s="66"/>
      <c r="AA611" s="70"/>
      <c r="AB611" s="66"/>
      <c r="AC611" s="66"/>
      <c r="AD611" s="66"/>
      <c r="AE611" s="59"/>
      <c r="AF611" s="59"/>
      <c r="AG611" s="59"/>
      <c r="AH611" s="59"/>
      <c r="AI611" s="59"/>
      <c r="AJ611" s="59"/>
      <c r="AK611" s="59"/>
      <c r="AL611" s="59"/>
      <c r="AM611" s="59"/>
      <c r="AN611" s="59"/>
      <c r="AO611" s="59"/>
      <c r="AP611" s="59"/>
      <c r="AQ611" s="59"/>
      <c r="AR611" s="59"/>
      <c r="AS611" s="59"/>
      <c r="AT611" s="59"/>
      <c r="AU611" s="59"/>
      <c r="AV611" s="59"/>
      <c r="AW611" s="59"/>
      <c r="AX611" s="59"/>
      <c r="AY611" s="59"/>
      <c r="AZ611" s="59"/>
      <c r="BA611" s="59"/>
    </row>
    <row r="612" spans="3:53" s="60" customFormat="1" ht="12"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66"/>
      <c r="W612" s="66"/>
      <c r="X612" s="66"/>
      <c r="Y612" s="66"/>
      <c r="Z612" s="66"/>
      <c r="AA612" s="70"/>
      <c r="AB612" s="66"/>
      <c r="AC612" s="66"/>
      <c r="AD612" s="66"/>
      <c r="AE612" s="59"/>
      <c r="AF612" s="59"/>
      <c r="AG612" s="59"/>
      <c r="AH612" s="59"/>
      <c r="AI612" s="59"/>
      <c r="AJ612" s="59"/>
      <c r="AK612" s="59"/>
      <c r="AL612" s="59"/>
      <c r="AM612" s="59"/>
      <c r="AN612" s="59"/>
      <c r="AO612" s="59"/>
      <c r="AP612" s="59"/>
      <c r="AQ612" s="59"/>
      <c r="AR612" s="59"/>
      <c r="AS612" s="59"/>
      <c r="AT612" s="59"/>
      <c r="AU612" s="59"/>
      <c r="AV612" s="59"/>
      <c r="AW612" s="59"/>
      <c r="AX612" s="59"/>
      <c r="AY612" s="59"/>
      <c r="AZ612" s="59"/>
      <c r="BA612" s="59"/>
    </row>
    <row r="613" spans="3:53" s="60" customFormat="1" ht="12">
      <c r="C613" s="70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66"/>
      <c r="W613" s="66"/>
      <c r="X613" s="66"/>
      <c r="Y613" s="66"/>
      <c r="Z613" s="66"/>
      <c r="AA613" s="70"/>
      <c r="AB613" s="66"/>
      <c r="AC613" s="66"/>
      <c r="AD613" s="66"/>
      <c r="AE613" s="59"/>
      <c r="AF613" s="59"/>
      <c r="AG613" s="59"/>
      <c r="AH613" s="59"/>
      <c r="AI613" s="59"/>
      <c r="AJ613" s="59"/>
      <c r="AK613" s="59"/>
      <c r="AL613" s="59"/>
      <c r="AM613" s="59"/>
      <c r="AN613" s="59"/>
      <c r="AO613" s="59"/>
      <c r="AP613" s="59"/>
      <c r="AQ613" s="59"/>
      <c r="AR613" s="59"/>
      <c r="AS613" s="59"/>
      <c r="AT613" s="59"/>
      <c r="AU613" s="59"/>
      <c r="AV613" s="59"/>
      <c r="AW613" s="59"/>
      <c r="AX613" s="59"/>
      <c r="AY613" s="59"/>
      <c r="AZ613" s="59"/>
      <c r="BA613" s="59"/>
    </row>
    <row r="614" spans="3:53" s="60" customFormat="1" ht="12"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66"/>
      <c r="W614" s="66"/>
      <c r="X614" s="66"/>
      <c r="Y614" s="66"/>
      <c r="Z614" s="66"/>
      <c r="AA614" s="70"/>
      <c r="AB614" s="66"/>
      <c r="AC614" s="66"/>
      <c r="AD614" s="66"/>
      <c r="AE614" s="59"/>
      <c r="AF614" s="59"/>
      <c r="AG614" s="59"/>
      <c r="AH614" s="59"/>
      <c r="AI614" s="59"/>
      <c r="AJ614" s="59"/>
      <c r="AK614" s="59"/>
      <c r="AL614" s="59"/>
      <c r="AM614" s="59"/>
      <c r="AN614" s="59"/>
      <c r="AO614" s="59"/>
      <c r="AP614" s="59"/>
      <c r="AQ614" s="59"/>
      <c r="AR614" s="59"/>
      <c r="AS614" s="59"/>
      <c r="AT614" s="59"/>
      <c r="AU614" s="59"/>
      <c r="AV614" s="59"/>
      <c r="AW614" s="59"/>
      <c r="AX614" s="59"/>
      <c r="AY614" s="59"/>
      <c r="AZ614" s="59"/>
      <c r="BA614" s="59"/>
    </row>
    <row r="615" spans="3:53" s="60" customFormat="1" ht="12"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66"/>
      <c r="W615" s="66"/>
      <c r="X615" s="66"/>
      <c r="Y615" s="66"/>
      <c r="Z615" s="66"/>
      <c r="AA615" s="70"/>
      <c r="AB615" s="66"/>
      <c r="AC615" s="66"/>
      <c r="AD615" s="66"/>
      <c r="AE615" s="59"/>
      <c r="AF615" s="59"/>
      <c r="AG615" s="59"/>
      <c r="AH615" s="59"/>
      <c r="AI615" s="59"/>
      <c r="AJ615" s="59"/>
      <c r="AK615" s="59"/>
      <c r="AL615" s="59"/>
      <c r="AM615" s="59"/>
      <c r="AN615" s="59"/>
      <c r="AO615" s="59"/>
      <c r="AP615" s="59"/>
      <c r="AQ615" s="59"/>
      <c r="AR615" s="59"/>
      <c r="AS615" s="59"/>
      <c r="AT615" s="59"/>
      <c r="AU615" s="59"/>
      <c r="AV615" s="59"/>
      <c r="AW615" s="59"/>
      <c r="AX615" s="59"/>
      <c r="AY615" s="59"/>
      <c r="AZ615" s="59"/>
      <c r="BA615" s="59"/>
    </row>
    <row r="616" spans="3:53" s="60" customFormat="1" ht="12"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66"/>
      <c r="W616" s="66"/>
      <c r="X616" s="66"/>
      <c r="Y616" s="66"/>
      <c r="Z616" s="66"/>
      <c r="AA616" s="70"/>
      <c r="AB616" s="66"/>
      <c r="AC616" s="66"/>
      <c r="AD616" s="66"/>
      <c r="AE616" s="59"/>
      <c r="AF616" s="59"/>
      <c r="AG616" s="59"/>
      <c r="AH616" s="59"/>
      <c r="AI616" s="59"/>
      <c r="AJ616" s="59"/>
      <c r="AK616" s="59"/>
      <c r="AL616" s="59"/>
      <c r="AM616" s="59"/>
      <c r="AN616" s="59"/>
      <c r="AO616" s="59"/>
      <c r="AP616" s="59"/>
      <c r="AQ616" s="59"/>
      <c r="AR616" s="59"/>
      <c r="AS616" s="59"/>
      <c r="AT616" s="59"/>
      <c r="AU616" s="59"/>
      <c r="AV616" s="59"/>
      <c r="AW616" s="59"/>
      <c r="AX616" s="59"/>
      <c r="AY616" s="59"/>
      <c r="AZ616" s="59"/>
      <c r="BA616" s="59"/>
    </row>
    <row r="617" spans="3:53" s="60" customFormat="1" ht="12"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66"/>
      <c r="W617" s="66"/>
      <c r="X617" s="66"/>
      <c r="Y617" s="66"/>
      <c r="Z617" s="66"/>
      <c r="AA617" s="70"/>
      <c r="AB617" s="66"/>
      <c r="AC617" s="66"/>
      <c r="AD617" s="66"/>
      <c r="AE617" s="59"/>
      <c r="AF617" s="59"/>
      <c r="AG617" s="59"/>
      <c r="AH617" s="59"/>
      <c r="AI617" s="59"/>
      <c r="AJ617" s="59"/>
      <c r="AK617" s="59"/>
      <c r="AL617" s="59"/>
      <c r="AM617" s="59"/>
      <c r="AN617" s="59"/>
      <c r="AO617" s="59"/>
      <c r="AP617" s="59"/>
      <c r="AQ617" s="59"/>
      <c r="AR617" s="59"/>
      <c r="AS617" s="59"/>
      <c r="AT617" s="59"/>
      <c r="AU617" s="59"/>
      <c r="AV617" s="59"/>
      <c r="AW617" s="59"/>
      <c r="AX617" s="59"/>
      <c r="AY617" s="59"/>
      <c r="AZ617" s="59"/>
      <c r="BA617" s="59"/>
    </row>
    <row r="618" spans="3:53" s="60" customFormat="1" ht="12"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66"/>
      <c r="W618" s="66"/>
      <c r="X618" s="66"/>
      <c r="Y618" s="66"/>
      <c r="Z618" s="66"/>
      <c r="AA618" s="70"/>
      <c r="AB618" s="66"/>
      <c r="AC618" s="66"/>
      <c r="AD618" s="66"/>
      <c r="AE618" s="59"/>
      <c r="AF618" s="59"/>
      <c r="AG618" s="59"/>
      <c r="AH618" s="59"/>
      <c r="AI618" s="59"/>
      <c r="AJ618" s="59"/>
      <c r="AK618" s="59"/>
      <c r="AL618" s="59"/>
      <c r="AM618" s="59"/>
      <c r="AN618" s="59"/>
      <c r="AO618" s="59"/>
      <c r="AP618" s="59"/>
      <c r="AQ618" s="59"/>
      <c r="AR618" s="59"/>
      <c r="AS618" s="59"/>
      <c r="AT618" s="59"/>
      <c r="AU618" s="59"/>
      <c r="AV618" s="59"/>
      <c r="AW618" s="59"/>
      <c r="AX618" s="59"/>
      <c r="AY618" s="59"/>
      <c r="AZ618" s="59"/>
      <c r="BA618" s="59"/>
    </row>
    <row r="619" spans="3:53" s="60" customFormat="1" ht="12"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66"/>
      <c r="W619" s="66"/>
      <c r="X619" s="66"/>
      <c r="Y619" s="66"/>
      <c r="Z619" s="66"/>
      <c r="AA619" s="70"/>
      <c r="AB619" s="66"/>
      <c r="AC619" s="66"/>
      <c r="AD619" s="66"/>
      <c r="AE619" s="59"/>
      <c r="AF619" s="59"/>
      <c r="AG619" s="59"/>
      <c r="AH619" s="59"/>
      <c r="AI619" s="59"/>
      <c r="AJ619" s="59"/>
      <c r="AK619" s="59"/>
      <c r="AL619" s="59"/>
      <c r="AM619" s="59"/>
      <c r="AN619" s="59"/>
      <c r="AO619" s="59"/>
      <c r="AP619" s="59"/>
      <c r="AQ619" s="59"/>
      <c r="AR619" s="59"/>
      <c r="AS619" s="59"/>
      <c r="AT619" s="59"/>
      <c r="AU619" s="59"/>
      <c r="AV619" s="59"/>
      <c r="AW619" s="59"/>
      <c r="AX619" s="59"/>
      <c r="AY619" s="59"/>
      <c r="AZ619" s="59"/>
      <c r="BA619" s="59"/>
    </row>
    <row r="620" spans="3:53" s="60" customFormat="1" ht="12"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66"/>
      <c r="W620" s="66"/>
      <c r="X620" s="66"/>
      <c r="Y620" s="66"/>
      <c r="Z620" s="66"/>
      <c r="AA620" s="70"/>
      <c r="AB620" s="66"/>
      <c r="AC620" s="66"/>
      <c r="AD620" s="66"/>
      <c r="AE620" s="59"/>
      <c r="AF620" s="59"/>
      <c r="AG620" s="59"/>
      <c r="AH620" s="59"/>
      <c r="AI620" s="59"/>
      <c r="AJ620" s="59"/>
      <c r="AK620" s="59"/>
      <c r="AL620" s="59"/>
      <c r="AM620" s="59"/>
      <c r="AN620" s="59"/>
      <c r="AO620" s="59"/>
      <c r="AP620" s="59"/>
      <c r="AQ620" s="59"/>
      <c r="AR620" s="59"/>
      <c r="AS620" s="59"/>
      <c r="AT620" s="59"/>
      <c r="AU620" s="59"/>
      <c r="AV620" s="59"/>
      <c r="AW620" s="59"/>
      <c r="AX620" s="59"/>
      <c r="AY620" s="59"/>
      <c r="AZ620" s="59"/>
      <c r="BA620" s="59"/>
    </row>
    <row r="621" spans="3:53" s="60" customFormat="1" ht="12"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66"/>
      <c r="W621" s="66"/>
      <c r="X621" s="66"/>
      <c r="Y621" s="66"/>
      <c r="Z621" s="66"/>
      <c r="AA621" s="70"/>
      <c r="AB621" s="66"/>
      <c r="AC621" s="66"/>
      <c r="AD621" s="66"/>
      <c r="AE621" s="59"/>
      <c r="AF621" s="59"/>
      <c r="AG621" s="59"/>
      <c r="AH621" s="59"/>
      <c r="AI621" s="59"/>
      <c r="AJ621" s="59"/>
      <c r="AK621" s="59"/>
      <c r="AL621" s="59"/>
      <c r="AM621" s="59"/>
      <c r="AN621" s="59"/>
      <c r="AO621" s="59"/>
      <c r="AP621" s="59"/>
      <c r="AQ621" s="59"/>
      <c r="AR621" s="59"/>
      <c r="AS621" s="59"/>
      <c r="AT621" s="59"/>
      <c r="AU621" s="59"/>
      <c r="AV621" s="59"/>
      <c r="AW621" s="59"/>
      <c r="AX621" s="59"/>
      <c r="AY621" s="59"/>
      <c r="AZ621" s="59"/>
      <c r="BA621" s="59"/>
    </row>
    <row r="622" spans="3:53" s="60" customFormat="1" ht="12"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66"/>
      <c r="W622" s="66"/>
      <c r="X622" s="66"/>
      <c r="Y622" s="66"/>
      <c r="Z622" s="66"/>
      <c r="AA622" s="70"/>
      <c r="AB622" s="66"/>
      <c r="AC622" s="66"/>
      <c r="AD622" s="66"/>
      <c r="AE622" s="59"/>
      <c r="AF622" s="59"/>
      <c r="AG622" s="59"/>
      <c r="AH622" s="59"/>
      <c r="AI622" s="59"/>
      <c r="AJ622" s="59"/>
      <c r="AK622" s="59"/>
      <c r="AL622" s="59"/>
      <c r="AM622" s="59"/>
      <c r="AN622" s="59"/>
      <c r="AO622" s="59"/>
      <c r="AP622" s="59"/>
      <c r="AQ622" s="59"/>
      <c r="AR622" s="59"/>
      <c r="AS622" s="59"/>
      <c r="AT622" s="59"/>
      <c r="AU622" s="59"/>
      <c r="AV622" s="59"/>
      <c r="AW622" s="59"/>
      <c r="AX622" s="59"/>
      <c r="AY622" s="59"/>
      <c r="AZ622" s="59"/>
      <c r="BA622" s="59"/>
    </row>
    <row r="623" spans="3:53" s="60" customFormat="1" ht="12"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66"/>
      <c r="W623" s="66"/>
      <c r="X623" s="66"/>
      <c r="Y623" s="66"/>
      <c r="Z623" s="66"/>
      <c r="AA623" s="70"/>
      <c r="AB623" s="66"/>
      <c r="AC623" s="66"/>
      <c r="AD623" s="66"/>
      <c r="AE623" s="59"/>
      <c r="AF623" s="59"/>
      <c r="AG623" s="59"/>
      <c r="AH623" s="59"/>
      <c r="AI623" s="59"/>
      <c r="AJ623" s="59"/>
      <c r="AK623" s="59"/>
      <c r="AL623" s="59"/>
      <c r="AM623" s="59"/>
      <c r="AN623" s="59"/>
      <c r="AO623" s="59"/>
      <c r="AP623" s="59"/>
      <c r="AQ623" s="59"/>
      <c r="AR623" s="59"/>
      <c r="AS623" s="59"/>
      <c r="AT623" s="59"/>
      <c r="AU623" s="59"/>
      <c r="AV623" s="59"/>
      <c r="AW623" s="59"/>
      <c r="AX623" s="59"/>
      <c r="AY623" s="59"/>
      <c r="AZ623" s="59"/>
      <c r="BA623" s="59"/>
    </row>
    <row r="624" spans="3:53" s="60" customFormat="1" ht="12"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66"/>
      <c r="W624" s="66"/>
      <c r="X624" s="66"/>
      <c r="Y624" s="66"/>
      <c r="Z624" s="66"/>
      <c r="AA624" s="70"/>
      <c r="AB624" s="66"/>
      <c r="AC624" s="66"/>
      <c r="AD624" s="66"/>
      <c r="AE624" s="59"/>
      <c r="AF624" s="59"/>
      <c r="AG624" s="59"/>
      <c r="AH624" s="59"/>
      <c r="AI624" s="59"/>
      <c r="AJ624" s="59"/>
      <c r="AK624" s="59"/>
      <c r="AL624" s="59"/>
      <c r="AM624" s="59"/>
      <c r="AN624" s="59"/>
      <c r="AO624" s="59"/>
      <c r="AP624" s="59"/>
      <c r="AQ624" s="59"/>
      <c r="AR624" s="59"/>
      <c r="AS624" s="59"/>
      <c r="AT624" s="59"/>
      <c r="AU624" s="59"/>
      <c r="AV624" s="59"/>
      <c r="AW624" s="59"/>
      <c r="AX624" s="59"/>
      <c r="AY624" s="59"/>
      <c r="AZ624" s="59"/>
      <c r="BA624" s="59"/>
    </row>
    <row r="625" spans="3:53" s="60" customFormat="1" ht="12">
      <c r="C625" s="70"/>
      <c r="D625" s="70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66"/>
      <c r="W625" s="66"/>
      <c r="X625" s="66"/>
      <c r="Y625" s="66"/>
      <c r="Z625" s="66"/>
      <c r="AA625" s="70"/>
      <c r="AB625" s="66"/>
      <c r="AC625" s="66"/>
      <c r="AD625" s="66"/>
      <c r="AE625" s="59"/>
      <c r="AF625" s="59"/>
      <c r="AG625" s="59"/>
      <c r="AH625" s="59"/>
      <c r="AI625" s="59"/>
      <c r="AJ625" s="59"/>
      <c r="AK625" s="59"/>
      <c r="AL625" s="59"/>
      <c r="AM625" s="59"/>
      <c r="AN625" s="59"/>
      <c r="AO625" s="59"/>
      <c r="AP625" s="59"/>
      <c r="AQ625" s="59"/>
      <c r="AR625" s="59"/>
      <c r="AS625" s="59"/>
      <c r="AT625" s="59"/>
      <c r="AU625" s="59"/>
      <c r="AV625" s="59"/>
      <c r="AW625" s="59"/>
      <c r="AX625" s="59"/>
      <c r="AY625" s="59"/>
      <c r="AZ625" s="59"/>
      <c r="BA625" s="59"/>
    </row>
    <row r="626" spans="3:53" s="60" customFormat="1" ht="12"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66"/>
      <c r="W626" s="66"/>
      <c r="X626" s="66"/>
      <c r="Y626" s="66"/>
      <c r="Z626" s="66"/>
      <c r="AA626" s="70"/>
      <c r="AB626" s="66"/>
      <c r="AC626" s="66"/>
      <c r="AD626" s="66"/>
      <c r="AE626" s="59"/>
      <c r="AF626" s="59"/>
      <c r="AG626" s="59"/>
      <c r="AH626" s="59"/>
      <c r="AI626" s="59"/>
      <c r="AJ626" s="59"/>
      <c r="AK626" s="59"/>
      <c r="AL626" s="59"/>
      <c r="AM626" s="59"/>
      <c r="AN626" s="59"/>
      <c r="AO626" s="59"/>
      <c r="AP626" s="59"/>
      <c r="AQ626" s="59"/>
      <c r="AR626" s="59"/>
      <c r="AS626" s="59"/>
      <c r="AT626" s="59"/>
      <c r="AU626" s="59"/>
      <c r="AV626" s="59"/>
      <c r="AW626" s="59"/>
      <c r="AX626" s="59"/>
      <c r="AY626" s="59"/>
      <c r="AZ626" s="59"/>
      <c r="BA626" s="59"/>
    </row>
    <row r="627" spans="3:53" s="60" customFormat="1" ht="12">
      <c r="C627" s="70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66"/>
      <c r="W627" s="66"/>
      <c r="X627" s="66"/>
      <c r="Y627" s="66"/>
      <c r="Z627" s="66"/>
      <c r="AA627" s="70"/>
      <c r="AB627" s="66"/>
      <c r="AC627" s="66"/>
      <c r="AD627" s="66"/>
      <c r="AE627" s="59"/>
      <c r="AF627" s="59"/>
      <c r="AG627" s="59"/>
      <c r="AH627" s="59"/>
      <c r="AI627" s="59"/>
      <c r="AJ627" s="59"/>
      <c r="AK627" s="59"/>
      <c r="AL627" s="59"/>
      <c r="AM627" s="59"/>
      <c r="AN627" s="59"/>
      <c r="AO627" s="59"/>
      <c r="AP627" s="59"/>
      <c r="AQ627" s="59"/>
      <c r="AR627" s="59"/>
      <c r="AS627" s="59"/>
      <c r="AT627" s="59"/>
      <c r="AU627" s="59"/>
      <c r="AV627" s="59"/>
      <c r="AW627" s="59"/>
      <c r="AX627" s="59"/>
      <c r="AY627" s="59"/>
      <c r="AZ627" s="59"/>
      <c r="BA627" s="59"/>
    </row>
    <row r="628" spans="3:53" s="60" customFormat="1" ht="12"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66"/>
      <c r="W628" s="66"/>
      <c r="X628" s="66"/>
      <c r="Y628" s="66"/>
      <c r="Z628" s="66"/>
      <c r="AA628" s="70"/>
      <c r="AB628" s="66"/>
      <c r="AC628" s="66"/>
      <c r="AD628" s="66"/>
      <c r="AE628" s="59"/>
      <c r="AF628" s="59"/>
      <c r="AG628" s="59"/>
      <c r="AH628" s="59"/>
      <c r="AI628" s="59"/>
      <c r="AJ628" s="59"/>
      <c r="AK628" s="59"/>
      <c r="AL628" s="59"/>
      <c r="AM628" s="59"/>
      <c r="AN628" s="59"/>
      <c r="AO628" s="59"/>
      <c r="AP628" s="59"/>
      <c r="AQ628" s="59"/>
      <c r="AR628" s="59"/>
      <c r="AS628" s="59"/>
      <c r="AT628" s="59"/>
      <c r="AU628" s="59"/>
      <c r="AV628" s="59"/>
      <c r="AW628" s="59"/>
      <c r="AX628" s="59"/>
      <c r="AY628" s="59"/>
      <c r="AZ628" s="59"/>
      <c r="BA628" s="59"/>
    </row>
    <row r="629" spans="3:53" s="60" customFormat="1" ht="12"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66"/>
      <c r="W629" s="66"/>
      <c r="X629" s="66"/>
      <c r="Y629" s="66"/>
      <c r="Z629" s="66"/>
      <c r="AA629" s="70"/>
      <c r="AB629" s="66"/>
      <c r="AC629" s="66"/>
      <c r="AD629" s="66"/>
      <c r="AE629" s="59"/>
      <c r="AF629" s="59"/>
      <c r="AG629" s="59"/>
      <c r="AH629" s="59"/>
      <c r="AI629" s="59"/>
      <c r="AJ629" s="59"/>
      <c r="AK629" s="59"/>
      <c r="AL629" s="59"/>
      <c r="AM629" s="59"/>
      <c r="AN629" s="59"/>
      <c r="AO629" s="59"/>
      <c r="AP629" s="59"/>
      <c r="AQ629" s="59"/>
      <c r="AR629" s="59"/>
      <c r="AS629" s="59"/>
      <c r="AT629" s="59"/>
      <c r="AU629" s="59"/>
      <c r="AV629" s="59"/>
      <c r="AW629" s="59"/>
      <c r="AX629" s="59"/>
      <c r="AY629" s="59"/>
      <c r="AZ629" s="59"/>
      <c r="BA629" s="59"/>
    </row>
    <row r="630" spans="3:53" s="60" customFormat="1" ht="12"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66"/>
      <c r="W630" s="66"/>
      <c r="X630" s="66"/>
      <c r="Y630" s="66"/>
      <c r="Z630" s="66"/>
      <c r="AA630" s="70"/>
      <c r="AB630" s="66"/>
      <c r="AC630" s="66"/>
      <c r="AD630" s="66"/>
      <c r="AE630" s="59"/>
      <c r="AF630" s="59"/>
      <c r="AG630" s="59"/>
      <c r="AH630" s="59"/>
      <c r="AI630" s="59"/>
      <c r="AJ630" s="59"/>
      <c r="AK630" s="59"/>
      <c r="AL630" s="59"/>
      <c r="AM630" s="59"/>
      <c r="AN630" s="59"/>
      <c r="AO630" s="59"/>
      <c r="AP630" s="59"/>
      <c r="AQ630" s="59"/>
      <c r="AR630" s="59"/>
      <c r="AS630" s="59"/>
      <c r="AT630" s="59"/>
      <c r="AU630" s="59"/>
      <c r="AV630" s="59"/>
      <c r="AW630" s="59"/>
      <c r="AX630" s="59"/>
      <c r="AY630" s="59"/>
      <c r="AZ630" s="59"/>
      <c r="BA630" s="59"/>
    </row>
    <row r="631" spans="3:53" s="60" customFormat="1" ht="12"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66"/>
      <c r="W631" s="66"/>
      <c r="X631" s="66"/>
      <c r="Y631" s="66"/>
      <c r="Z631" s="66"/>
      <c r="AA631" s="70"/>
      <c r="AB631" s="66"/>
      <c r="AC631" s="66"/>
      <c r="AD631" s="66"/>
      <c r="AE631" s="59"/>
      <c r="AF631" s="59"/>
      <c r="AG631" s="59"/>
      <c r="AH631" s="59"/>
      <c r="AI631" s="59"/>
      <c r="AJ631" s="59"/>
      <c r="AK631" s="59"/>
      <c r="AL631" s="59"/>
      <c r="AM631" s="59"/>
      <c r="AN631" s="59"/>
      <c r="AO631" s="59"/>
      <c r="AP631" s="59"/>
      <c r="AQ631" s="59"/>
      <c r="AR631" s="59"/>
      <c r="AS631" s="59"/>
      <c r="AT631" s="59"/>
      <c r="AU631" s="59"/>
      <c r="AV631" s="59"/>
      <c r="AW631" s="59"/>
      <c r="AX631" s="59"/>
      <c r="AY631" s="59"/>
      <c r="AZ631" s="59"/>
      <c r="BA631" s="59"/>
    </row>
    <row r="632" spans="3:53" s="60" customFormat="1" ht="12"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66"/>
      <c r="W632" s="66"/>
      <c r="X632" s="66"/>
      <c r="Y632" s="66"/>
      <c r="Z632" s="66"/>
      <c r="AA632" s="70"/>
      <c r="AB632" s="66"/>
      <c r="AC632" s="66"/>
      <c r="AD632" s="66"/>
      <c r="AE632" s="59"/>
      <c r="AF632" s="59"/>
      <c r="AG632" s="59"/>
      <c r="AH632" s="59"/>
      <c r="AI632" s="59"/>
      <c r="AJ632" s="59"/>
      <c r="AK632" s="59"/>
      <c r="AL632" s="59"/>
      <c r="AM632" s="59"/>
      <c r="AN632" s="59"/>
      <c r="AO632" s="59"/>
      <c r="AP632" s="59"/>
      <c r="AQ632" s="59"/>
      <c r="AR632" s="59"/>
      <c r="AS632" s="59"/>
      <c r="AT632" s="59"/>
      <c r="AU632" s="59"/>
      <c r="AV632" s="59"/>
      <c r="AW632" s="59"/>
      <c r="AX632" s="59"/>
      <c r="AY632" s="59"/>
      <c r="AZ632" s="59"/>
      <c r="BA632" s="59"/>
    </row>
    <row r="633" spans="3:53" s="60" customFormat="1" ht="12"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66"/>
      <c r="W633" s="66"/>
      <c r="X633" s="66"/>
      <c r="Y633" s="66"/>
      <c r="Z633" s="66"/>
      <c r="AA633" s="70"/>
      <c r="AB633" s="66"/>
      <c r="AC633" s="66"/>
      <c r="AD633" s="66"/>
      <c r="AE633" s="59"/>
      <c r="AF633" s="59"/>
      <c r="AG633" s="59"/>
      <c r="AH633" s="59"/>
      <c r="AI633" s="59"/>
      <c r="AJ633" s="59"/>
      <c r="AK633" s="59"/>
      <c r="AL633" s="59"/>
      <c r="AM633" s="59"/>
      <c r="AN633" s="59"/>
      <c r="AO633" s="59"/>
      <c r="AP633" s="59"/>
      <c r="AQ633" s="59"/>
      <c r="AR633" s="59"/>
      <c r="AS633" s="59"/>
      <c r="AT633" s="59"/>
      <c r="AU633" s="59"/>
      <c r="AV633" s="59"/>
      <c r="AW633" s="59"/>
      <c r="AX633" s="59"/>
      <c r="AY633" s="59"/>
      <c r="AZ633" s="59"/>
      <c r="BA633" s="59"/>
    </row>
    <row r="634" spans="3:53" s="60" customFormat="1" ht="12"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66"/>
      <c r="W634" s="66"/>
      <c r="X634" s="66"/>
      <c r="Y634" s="66"/>
      <c r="Z634" s="66"/>
      <c r="AA634" s="70"/>
      <c r="AB634" s="66"/>
      <c r="AC634" s="66"/>
      <c r="AD634" s="66"/>
      <c r="AE634" s="59"/>
      <c r="AF634" s="59"/>
      <c r="AG634" s="59"/>
      <c r="AH634" s="59"/>
      <c r="AI634" s="59"/>
      <c r="AJ634" s="59"/>
      <c r="AK634" s="59"/>
      <c r="AL634" s="59"/>
      <c r="AM634" s="59"/>
      <c r="AN634" s="59"/>
      <c r="AO634" s="59"/>
      <c r="AP634" s="59"/>
      <c r="AQ634" s="59"/>
      <c r="AR634" s="59"/>
      <c r="AS634" s="59"/>
      <c r="AT634" s="59"/>
      <c r="AU634" s="59"/>
      <c r="AV634" s="59"/>
      <c r="AW634" s="59"/>
      <c r="AX634" s="59"/>
      <c r="AY634" s="59"/>
      <c r="AZ634" s="59"/>
      <c r="BA634" s="59"/>
    </row>
    <row r="635" spans="3:53" s="60" customFormat="1" ht="12"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66"/>
      <c r="W635" s="66"/>
      <c r="X635" s="66"/>
      <c r="Y635" s="66"/>
      <c r="Z635" s="66"/>
      <c r="AA635" s="70"/>
      <c r="AB635" s="66"/>
      <c r="AC635" s="66"/>
      <c r="AD635" s="66"/>
      <c r="AE635" s="59"/>
      <c r="AF635" s="59"/>
      <c r="AG635" s="59"/>
      <c r="AH635" s="59"/>
      <c r="AI635" s="59"/>
      <c r="AJ635" s="59"/>
      <c r="AK635" s="59"/>
      <c r="AL635" s="59"/>
      <c r="AM635" s="59"/>
      <c r="AN635" s="59"/>
      <c r="AO635" s="59"/>
      <c r="AP635" s="59"/>
      <c r="AQ635" s="59"/>
      <c r="AR635" s="59"/>
      <c r="AS635" s="59"/>
      <c r="AT635" s="59"/>
      <c r="AU635" s="59"/>
      <c r="AV635" s="59"/>
      <c r="AW635" s="59"/>
      <c r="AX635" s="59"/>
      <c r="AY635" s="59"/>
      <c r="AZ635" s="59"/>
      <c r="BA635" s="59"/>
    </row>
    <row r="636" spans="3:53" s="60" customFormat="1" ht="12">
      <c r="C636" s="70"/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66"/>
      <c r="W636" s="66"/>
      <c r="X636" s="66"/>
      <c r="Y636" s="66"/>
      <c r="Z636" s="66"/>
      <c r="AA636" s="70"/>
      <c r="AB636" s="66"/>
      <c r="AC636" s="66"/>
      <c r="AD636" s="66"/>
      <c r="AE636" s="59"/>
      <c r="AF636" s="59"/>
      <c r="AG636" s="59"/>
      <c r="AH636" s="59"/>
      <c r="AI636" s="59"/>
      <c r="AJ636" s="59"/>
      <c r="AK636" s="59"/>
      <c r="AL636" s="59"/>
      <c r="AM636" s="59"/>
      <c r="AN636" s="59"/>
      <c r="AO636" s="59"/>
      <c r="AP636" s="59"/>
      <c r="AQ636" s="59"/>
      <c r="AR636" s="59"/>
      <c r="AS636" s="59"/>
      <c r="AT636" s="59"/>
      <c r="AU636" s="59"/>
      <c r="AV636" s="59"/>
      <c r="AW636" s="59"/>
      <c r="AX636" s="59"/>
      <c r="AY636" s="59"/>
      <c r="AZ636" s="59"/>
      <c r="BA636" s="59"/>
    </row>
    <row r="637" spans="3:53" s="60" customFormat="1" ht="12">
      <c r="C637" s="70"/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66"/>
      <c r="W637" s="66"/>
      <c r="X637" s="66"/>
      <c r="Y637" s="66"/>
      <c r="Z637" s="66"/>
      <c r="AA637" s="70"/>
      <c r="AB637" s="66"/>
      <c r="AC637" s="66"/>
      <c r="AD637" s="66"/>
      <c r="AE637" s="59"/>
      <c r="AF637" s="59"/>
      <c r="AG637" s="59"/>
      <c r="AH637" s="59"/>
      <c r="AI637" s="59"/>
      <c r="AJ637" s="59"/>
      <c r="AK637" s="59"/>
      <c r="AL637" s="59"/>
      <c r="AM637" s="59"/>
      <c r="AN637" s="59"/>
      <c r="AO637" s="59"/>
      <c r="AP637" s="59"/>
      <c r="AQ637" s="59"/>
      <c r="AR637" s="59"/>
      <c r="AS637" s="59"/>
      <c r="AT637" s="59"/>
      <c r="AU637" s="59"/>
      <c r="AV637" s="59"/>
      <c r="AW637" s="59"/>
      <c r="AX637" s="59"/>
      <c r="AY637" s="59"/>
      <c r="AZ637" s="59"/>
      <c r="BA637" s="59"/>
    </row>
    <row r="638" spans="3:53" s="60" customFormat="1" ht="12"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66"/>
      <c r="W638" s="66"/>
      <c r="X638" s="66"/>
      <c r="Y638" s="66"/>
      <c r="Z638" s="66"/>
      <c r="AA638" s="70"/>
      <c r="AB638" s="66"/>
      <c r="AC638" s="66"/>
      <c r="AD638" s="66"/>
      <c r="AE638" s="59"/>
      <c r="AF638" s="59"/>
      <c r="AG638" s="59"/>
      <c r="AH638" s="59"/>
      <c r="AI638" s="59"/>
      <c r="AJ638" s="59"/>
      <c r="AK638" s="59"/>
      <c r="AL638" s="59"/>
      <c r="AM638" s="59"/>
      <c r="AN638" s="59"/>
      <c r="AO638" s="59"/>
      <c r="AP638" s="59"/>
      <c r="AQ638" s="59"/>
      <c r="AR638" s="59"/>
      <c r="AS638" s="59"/>
      <c r="AT638" s="59"/>
      <c r="AU638" s="59"/>
      <c r="AV638" s="59"/>
      <c r="AW638" s="59"/>
      <c r="AX638" s="59"/>
      <c r="AY638" s="59"/>
      <c r="AZ638" s="59"/>
      <c r="BA638" s="59"/>
    </row>
    <row r="639" spans="3:53" s="60" customFormat="1" ht="12"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66"/>
      <c r="W639" s="66"/>
      <c r="X639" s="66"/>
      <c r="Y639" s="66"/>
      <c r="Z639" s="66"/>
      <c r="AA639" s="70"/>
      <c r="AB639" s="66"/>
      <c r="AC639" s="66"/>
      <c r="AD639" s="66"/>
      <c r="AE639" s="59"/>
      <c r="AF639" s="59"/>
      <c r="AG639" s="59"/>
      <c r="AH639" s="59"/>
      <c r="AI639" s="59"/>
      <c r="AJ639" s="59"/>
      <c r="AK639" s="59"/>
      <c r="AL639" s="59"/>
      <c r="AM639" s="59"/>
      <c r="AN639" s="59"/>
      <c r="AO639" s="59"/>
      <c r="AP639" s="59"/>
      <c r="AQ639" s="59"/>
      <c r="AR639" s="59"/>
      <c r="AS639" s="59"/>
      <c r="AT639" s="59"/>
      <c r="AU639" s="59"/>
      <c r="AV639" s="59"/>
      <c r="AW639" s="59"/>
      <c r="AX639" s="59"/>
      <c r="AY639" s="59"/>
      <c r="AZ639" s="59"/>
      <c r="BA639" s="59"/>
    </row>
    <row r="640" spans="3:53" s="60" customFormat="1" ht="12">
      <c r="C640" s="70"/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66"/>
      <c r="W640" s="66"/>
      <c r="X640" s="66"/>
      <c r="Y640" s="66"/>
      <c r="Z640" s="66"/>
      <c r="AA640" s="70"/>
      <c r="AB640" s="66"/>
      <c r="AC640" s="66"/>
      <c r="AD640" s="66"/>
      <c r="AE640" s="59"/>
      <c r="AF640" s="59"/>
      <c r="AG640" s="59"/>
      <c r="AH640" s="59"/>
      <c r="AI640" s="59"/>
      <c r="AJ640" s="59"/>
      <c r="AK640" s="59"/>
      <c r="AL640" s="59"/>
      <c r="AM640" s="59"/>
      <c r="AN640" s="59"/>
      <c r="AO640" s="59"/>
      <c r="AP640" s="59"/>
      <c r="AQ640" s="59"/>
      <c r="AR640" s="59"/>
      <c r="AS640" s="59"/>
      <c r="AT640" s="59"/>
      <c r="AU640" s="59"/>
      <c r="AV640" s="59"/>
      <c r="AW640" s="59"/>
      <c r="AX640" s="59"/>
      <c r="AY640" s="59"/>
      <c r="AZ640" s="59"/>
      <c r="BA640" s="59"/>
    </row>
    <row r="641" spans="3:53" s="60" customFormat="1" ht="12">
      <c r="C641" s="70"/>
      <c r="D641" s="70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66"/>
      <c r="W641" s="66"/>
      <c r="X641" s="66"/>
      <c r="Y641" s="66"/>
      <c r="Z641" s="66"/>
      <c r="AA641" s="70"/>
      <c r="AB641" s="66"/>
      <c r="AC641" s="66"/>
      <c r="AD641" s="66"/>
      <c r="AE641" s="59"/>
      <c r="AF641" s="59"/>
      <c r="AG641" s="59"/>
      <c r="AH641" s="59"/>
      <c r="AI641" s="59"/>
      <c r="AJ641" s="59"/>
      <c r="AK641" s="59"/>
      <c r="AL641" s="59"/>
      <c r="AM641" s="59"/>
      <c r="AN641" s="59"/>
      <c r="AO641" s="59"/>
      <c r="AP641" s="59"/>
      <c r="AQ641" s="59"/>
      <c r="AR641" s="59"/>
      <c r="AS641" s="59"/>
      <c r="AT641" s="59"/>
      <c r="AU641" s="59"/>
      <c r="AV641" s="59"/>
      <c r="AW641" s="59"/>
      <c r="AX641" s="59"/>
      <c r="AY641" s="59"/>
      <c r="AZ641" s="59"/>
      <c r="BA641" s="59"/>
    </row>
    <row r="642" spans="3:53" s="60" customFormat="1" ht="12">
      <c r="C642" s="70"/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66"/>
      <c r="W642" s="66"/>
      <c r="X642" s="66"/>
      <c r="Y642" s="66"/>
      <c r="Z642" s="66"/>
      <c r="AA642" s="70"/>
      <c r="AB642" s="66"/>
      <c r="AC642" s="66"/>
      <c r="AD642" s="66"/>
      <c r="AE642" s="59"/>
      <c r="AF642" s="59"/>
      <c r="AG642" s="59"/>
      <c r="AH642" s="59"/>
      <c r="AI642" s="59"/>
      <c r="AJ642" s="59"/>
      <c r="AK642" s="59"/>
      <c r="AL642" s="59"/>
      <c r="AM642" s="59"/>
      <c r="AN642" s="59"/>
      <c r="AO642" s="59"/>
      <c r="AP642" s="59"/>
      <c r="AQ642" s="59"/>
      <c r="AR642" s="59"/>
      <c r="AS642" s="59"/>
      <c r="AT642" s="59"/>
      <c r="AU642" s="59"/>
      <c r="AV642" s="59"/>
      <c r="AW642" s="59"/>
      <c r="AX642" s="59"/>
      <c r="AY642" s="59"/>
      <c r="AZ642" s="59"/>
      <c r="BA642" s="59"/>
    </row>
    <row r="643" spans="3:53" s="60" customFormat="1" ht="12">
      <c r="C643" s="70"/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66"/>
      <c r="W643" s="66"/>
      <c r="X643" s="66"/>
      <c r="Y643" s="66"/>
      <c r="Z643" s="66"/>
      <c r="AA643" s="70"/>
      <c r="AB643" s="66"/>
      <c r="AC643" s="66"/>
      <c r="AD643" s="66"/>
      <c r="AE643" s="59"/>
      <c r="AF643" s="59"/>
      <c r="AG643" s="59"/>
      <c r="AH643" s="59"/>
      <c r="AI643" s="59"/>
      <c r="AJ643" s="59"/>
      <c r="AK643" s="59"/>
      <c r="AL643" s="59"/>
      <c r="AM643" s="59"/>
      <c r="AN643" s="59"/>
      <c r="AO643" s="59"/>
      <c r="AP643" s="59"/>
      <c r="AQ643" s="59"/>
      <c r="AR643" s="59"/>
      <c r="AS643" s="59"/>
      <c r="AT643" s="59"/>
      <c r="AU643" s="59"/>
      <c r="AV643" s="59"/>
      <c r="AW643" s="59"/>
      <c r="AX643" s="59"/>
      <c r="AY643" s="59"/>
      <c r="AZ643" s="59"/>
      <c r="BA643" s="59"/>
    </row>
    <row r="644" spans="3:53" s="60" customFormat="1" ht="12"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66"/>
      <c r="W644" s="66"/>
      <c r="X644" s="66"/>
      <c r="Y644" s="66"/>
      <c r="Z644" s="66"/>
      <c r="AA644" s="70"/>
      <c r="AB644" s="66"/>
      <c r="AC644" s="66"/>
      <c r="AD644" s="66"/>
      <c r="AE644" s="59"/>
      <c r="AF644" s="59"/>
      <c r="AG644" s="59"/>
      <c r="AH644" s="59"/>
      <c r="AI644" s="59"/>
      <c r="AJ644" s="59"/>
      <c r="AK644" s="59"/>
      <c r="AL644" s="59"/>
      <c r="AM644" s="59"/>
      <c r="AN644" s="59"/>
      <c r="AO644" s="59"/>
      <c r="AP644" s="59"/>
      <c r="AQ644" s="59"/>
      <c r="AR644" s="59"/>
      <c r="AS644" s="59"/>
      <c r="AT644" s="59"/>
      <c r="AU644" s="59"/>
      <c r="AV644" s="59"/>
      <c r="AW644" s="59"/>
      <c r="AX644" s="59"/>
      <c r="AY644" s="59"/>
      <c r="AZ644" s="59"/>
      <c r="BA644" s="59"/>
    </row>
    <row r="645" spans="3:53" s="60" customFormat="1" ht="12">
      <c r="C645" s="70"/>
      <c r="D645" s="70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66"/>
      <c r="W645" s="66"/>
      <c r="X645" s="66"/>
      <c r="Y645" s="66"/>
      <c r="Z645" s="66"/>
      <c r="AA645" s="70"/>
      <c r="AB645" s="66"/>
      <c r="AC645" s="66"/>
      <c r="AD645" s="66"/>
      <c r="AE645" s="59"/>
      <c r="AF645" s="59"/>
      <c r="AG645" s="59"/>
      <c r="AH645" s="59"/>
      <c r="AI645" s="59"/>
      <c r="AJ645" s="59"/>
      <c r="AK645" s="59"/>
      <c r="AL645" s="59"/>
      <c r="AM645" s="59"/>
      <c r="AN645" s="59"/>
      <c r="AO645" s="59"/>
      <c r="AP645" s="59"/>
      <c r="AQ645" s="59"/>
      <c r="AR645" s="59"/>
      <c r="AS645" s="59"/>
      <c r="AT645" s="59"/>
      <c r="AU645" s="59"/>
      <c r="AV645" s="59"/>
      <c r="AW645" s="59"/>
      <c r="AX645" s="59"/>
      <c r="AY645" s="59"/>
      <c r="AZ645" s="59"/>
      <c r="BA645" s="59"/>
    </row>
    <row r="646" spans="3:53" s="60" customFormat="1" ht="12"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66"/>
      <c r="W646" s="66"/>
      <c r="X646" s="66"/>
      <c r="Y646" s="66"/>
      <c r="Z646" s="66"/>
      <c r="AA646" s="70"/>
      <c r="AB646" s="66"/>
      <c r="AC646" s="66"/>
      <c r="AD646" s="66"/>
      <c r="AE646" s="59"/>
      <c r="AF646" s="59"/>
      <c r="AG646" s="59"/>
      <c r="AH646" s="59"/>
      <c r="AI646" s="59"/>
      <c r="AJ646" s="59"/>
      <c r="AK646" s="59"/>
      <c r="AL646" s="59"/>
      <c r="AM646" s="59"/>
      <c r="AN646" s="59"/>
      <c r="AO646" s="59"/>
      <c r="AP646" s="59"/>
      <c r="AQ646" s="59"/>
      <c r="AR646" s="59"/>
      <c r="AS646" s="59"/>
      <c r="AT646" s="59"/>
      <c r="AU646" s="59"/>
      <c r="AV646" s="59"/>
      <c r="AW646" s="59"/>
      <c r="AX646" s="59"/>
      <c r="AY646" s="59"/>
      <c r="AZ646" s="59"/>
      <c r="BA646" s="59"/>
    </row>
    <row r="647" spans="3:53" s="60" customFormat="1" ht="12">
      <c r="C647" s="70"/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66"/>
      <c r="W647" s="66"/>
      <c r="X647" s="66"/>
      <c r="Y647" s="66"/>
      <c r="Z647" s="66"/>
      <c r="AA647" s="70"/>
      <c r="AB647" s="66"/>
      <c r="AC647" s="66"/>
      <c r="AD647" s="66"/>
      <c r="AE647" s="59"/>
      <c r="AF647" s="59"/>
      <c r="AG647" s="59"/>
      <c r="AH647" s="59"/>
      <c r="AI647" s="59"/>
      <c r="AJ647" s="59"/>
      <c r="AK647" s="59"/>
      <c r="AL647" s="59"/>
      <c r="AM647" s="59"/>
      <c r="AN647" s="59"/>
      <c r="AO647" s="59"/>
      <c r="AP647" s="59"/>
      <c r="AQ647" s="59"/>
      <c r="AR647" s="59"/>
      <c r="AS647" s="59"/>
      <c r="AT647" s="59"/>
      <c r="AU647" s="59"/>
      <c r="AV647" s="59"/>
      <c r="AW647" s="59"/>
      <c r="AX647" s="59"/>
      <c r="AY647" s="59"/>
      <c r="AZ647" s="59"/>
      <c r="BA647" s="59"/>
    </row>
    <row r="648" spans="3:53" s="60" customFormat="1" ht="12">
      <c r="C648" s="70"/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66"/>
      <c r="W648" s="66"/>
      <c r="X648" s="66"/>
      <c r="Y648" s="66"/>
      <c r="Z648" s="66"/>
      <c r="AA648" s="70"/>
      <c r="AB648" s="66"/>
      <c r="AC648" s="66"/>
      <c r="AD648" s="66"/>
      <c r="AE648" s="59"/>
      <c r="AF648" s="59"/>
      <c r="AG648" s="59"/>
      <c r="AH648" s="59"/>
      <c r="AI648" s="59"/>
      <c r="AJ648" s="59"/>
      <c r="AK648" s="59"/>
      <c r="AL648" s="59"/>
      <c r="AM648" s="59"/>
      <c r="AN648" s="59"/>
      <c r="AO648" s="59"/>
      <c r="AP648" s="59"/>
      <c r="AQ648" s="59"/>
      <c r="AR648" s="59"/>
      <c r="AS648" s="59"/>
      <c r="AT648" s="59"/>
      <c r="AU648" s="59"/>
      <c r="AV648" s="59"/>
      <c r="AW648" s="59"/>
      <c r="AX648" s="59"/>
      <c r="AY648" s="59"/>
      <c r="AZ648" s="59"/>
      <c r="BA648" s="59"/>
    </row>
    <row r="649" spans="3:53" s="60" customFormat="1" ht="12"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66"/>
      <c r="W649" s="66"/>
      <c r="X649" s="66"/>
      <c r="Y649" s="66"/>
      <c r="Z649" s="66"/>
      <c r="AA649" s="70"/>
      <c r="AB649" s="66"/>
      <c r="AC649" s="66"/>
      <c r="AD649" s="66"/>
      <c r="AE649" s="59"/>
      <c r="AF649" s="59"/>
      <c r="AG649" s="59"/>
      <c r="AH649" s="59"/>
      <c r="AI649" s="59"/>
      <c r="AJ649" s="59"/>
      <c r="AK649" s="59"/>
      <c r="AL649" s="59"/>
      <c r="AM649" s="59"/>
      <c r="AN649" s="59"/>
      <c r="AO649" s="59"/>
      <c r="AP649" s="59"/>
      <c r="AQ649" s="59"/>
      <c r="AR649" s="59"/>
      <c r="AS649" s="59"/>
      <c r="AT649" s="59"/>
      <c r="AU649" s="59"/>
      <c r="AV649" s="59"/>
      <c r="AW649" s="59"/>
      <c r="AX649" s="59"/>
      <c r="AY649" s="59"/>
      <c r="AZ649" s="59"/>
      <c r="BA649" s="59"/>
    </row>
    <row r="650" spans="3:53" s="60" customFormat="1" ht="12"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66"/>
      <c r="W650" s="66"/>
      <c r="X650" s="66"/>
      <c r="Y650" s="66"/>
      <c r="Z650" s="66"/>
      <c r="AA650" s="70"/>
      <c r="AB650" s="66"/>
      <c r="AC650" s="66"/>
      <c r="AD650" s="66"/>
      <c r="AE650" s="59"/>
      <c r="AF650" s="59"/>
      <c r="AG650" s="59"/>
      <c r="AH650" s="59"/>
      <c r="AI650" s="59"/>
      <c r="AJ650" s="59"/>
      <c r="AK650" s="59"/>
      <c r="AL650" s="59"/>
      <c r="AM650" s="59"/>
      <c r="AN650" s="59"/>
      <c r="AO650" s="59"/>
      <c r="AP650" s="59"/>
      <c r="AQ650" s="59"/>
      <c r="AR650" s="59"/>
      <c r="AS650" s="59"/>
      <c r="AT650" s="59"/>
      <c r="AU650" s="59"/>
      <c r="AV650" s="59"/>
      <c r="AW650" s="59"/>
      <c r="AX650" s="59"/>
      <c r="AY650" s="59"/>
      <c r="AZ650" s="59"/>
      <c r="BA650" s="59"/>
    </row>
    <row r="651" spans="3:53" s="60" customFormat="1" ht="12">
      <c r="C651" s="70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66"/>
      <c r="W651" s="66"/>
      <c r="X651" s="66"/>
      <c r="Y651" s="66"/>
      <c r="Z651" s="66"/>
      <c r="AA651" s="70"/>
      <c r="AB651" s="66"/>
      <c r="AC651" s="66"/>
      <c r="AD651" s="66"/>
      <c r="AE651" s="59"/>
      <c r="AF651" s="59"/>
      <c r="AG651" s="59"/>
      <c r="AH651" s="59"/>
      <c r="AI651" s="59"/>
      <c r="AJ651" s="59"/>
      <c r="AK651" s="59"/>
      <c r="AL651" s="59"/>
      <c r="AM651" s="59"/>
      <c r="AN651" s="59"/>
      <c r="AO651" s="59"/>
      <c r="AP651" s="59"/>
      <c r="AQ651" s="59"/>
      <c r="AR651" s="59"/>
      <c r="AS651" s="59"/>
      <c r="AT651" s="59"/>
      <c r="AU651" s="59"/>
      <c r="AV651" s="59"/>
      <c r="AW651" s="59"/>
      <c r="AX651" s="59"/>
      <c r="AY651" s="59"/>
      <c r="AZ651" s="59"/>
      <c r="BA651" s="59"/>
    </row>
    <row r="652" spans="3:53" s="60" customFormat="1" ht="12"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66"/>
      <c r="W652" s="66"/>
      <c r="X652" s="66"/>
      <c r="Y652" s="66"/>
      <c r="Z652" s="66"/>
      <c r="AA652" s="70"/>
      <c r="AB652" s="66"/>
      <c r="AC652" s="66"/>
      <c r="AD652" s="66"/>
      <c r="AE652" s="59"/>
      <c r="AF652" s="59"/>
      <c r="AG652" s="59"/>
      <c r="AH652" s="59"/>
      <c r="AI652" s="59"/>
      <c r="AJ652" s="59"/>
      <c r="AK652" s="59"/>
      <c r="AL652" s="59"/>
      <c r="AM652" s="59"/>
      <c r="AN652" s="59"/>
      <c r="AO652" s="59"/>
      <c r="AP652" s="59"/>
      <c r="AQ652" s="59"/>
      <c r="AR652" s="59"/>
      <c r="AS652" s="59"/>
      <c r="AT652" s="59"/>
      <c r="AU652" s="59"/>
      <c r="AV652" s="59"/>
      <c r="AW652" s="59"/>
      <c r="AX652" s="59"/>
      <c r="AY652" s="59"/>
      <c r="AZ652" s="59"/>
      <c r="BA652" s="59"/>
    </row>
    <row r="653" spans="3:53" s="60" customFormat="1" ht="12">
      <c r="C653" s="70"/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66"/>
      <c r="W653" s="66"/>
      <c r="X653" s="66"/>
      <c r="Y653" s="66"/>
      <c r="Z653" s="66"/>
      <c r="AA653" s="70"/>
      <c r="AB653" s="66"/>
      <c r="AC653" s="66"/>
      <c r="AD653" s="66"/>
      <c r="AE653" s="59"/>
      <c r="AF653" s="59"/>
      <c r="AG653" s="59"/>
      <c r="AH653" s="59"/>
      <c r="AI653" s="59"/>
      <c r="AJ653" s="59"/>
      <c r="AK653" s="59"/>
      <c r="AL653" s="59"/>
      <c r="AM653" s="59"/>
      <c r="AN653" s="59"/>
      <c r="AO653" s="59"/>
      <c r="AP653" s="59"/>
      <c r="AQ653" s="59"/>
      <c r="AR653" s="59"/>
      <c r="AS653" s="59"/>
      <c r="AT653" s="59"/>
      <c r="AU653" s="59"/>
      <c r="AV653" s="59"/>
      <c r="AW653" s="59"/>
      <c r="AX653" s="59"/>
      <c r="AY653" s="59"/>
      <c r="AZ653" s="59"/>
      <c r="BA653" s="59"/>
    </row>
    <row r="654" spans="3:53" s="60" customFormat="1" ht="12"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66"/>
      <c r="W654" s="66"/>
      <c r="X654" s="66"/>
      <c r="Y654" s="66"/>
      <c r="Z654" s="66"/>
      <c r="AA654" s="70"/>
      <c r="AB654" s="66"/>
      <c r="AC654" s="66"/>
      <c r="AD654" s="66"/>
      <c r="AE654" s="59"/>
      <c r="AF654" s="59"/>
      <c r="AG654" s="59"/>
      <c r="AH654" s="59"/>
      <c r="AI654" s="59"/>
      <c r="AJ654" s="59"/>
      <c r="AK654" s="59"/>
      <c r="AL654" s="59"/>
      <c r="AM654" s="59"/>
      <c r="AN654" s="59"/>
      <c r="AO654" s="59"/>
      <c r="AP654" s="59"/>
      <c r="AQ654" s="59"/>
      <c r="AR654" s="59"/>
      <c r="AS654" s="59"/>
      <c r="AT654" s="59"/>
      <c r="AU654" s="59"/>
      <c r="AV654" s="59"/>
      <c r="AW654" s="59"/>
      <c r="AX654" s="59"/>
      <c r="AY654" s="59"/>
      <c r="AZ654" s="59"/>
      <c r="BA654" s="59"/>
    </row>
    <row r="655" spans="3:53" s="60" customFormat="1" ht="12">
      <c r="C655" s="70"/>
      <c r="D655" s="70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66"/>
      <c r="W655" s="66"/>
      <c r="X655" s="66"/>
      <c r="Y655" s="66"/>
      <c r="Z655" s="66"/>
      <c r="AA655" s="70"/>
      <c r="AB655" s="66"/>
      <c r="AC655" s="66"/>
      <c r="AD655" s="66"/>
      <c r="AE655" s="59"/>
      <c r="AF655" s="59"/>
      <c r="AG655" s="59"/>
      <c r="AH655" s="59"/>
      <c r="AI655" s="59"/>
      <c r="AJ655" s="59"/>
      <c r="AK655" s="59"/>
      <c r="AL655" s="59"/>
      <c r="AM655" s="59"/>
      <c r="AN655" s="59"/>
      <c r="AO655" s="59"/>
      <c r="AP655" s="59"/>
      <c r="AQ655" s="59"/>
      <c r="AR655" s="59"/>
      <c r="AS655" s="59"/>
      <c r="AT655" s="59"/>
      <c r="AU655" s="59"/>
      <c r="AV655" s="59"/>
      <c r="AW655" s="59"/>
      <c r="AX655" s="59"/>
      <c r="AY655" s="59"/>
      <c r="AZ655" s="59"/>
      <c r="BA655" s="59"/>
    </row>
    <row r="656" spans="3:53" s="60" customFormat="1" ht="12"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66"/>
      <c r="W656" s="66"/>
      <c r="X656" s="66"/>
      <c r="Y656" s="66"/>
      <c r="Z656" s="66"/>
      <c r="AA656" s="70"/>
      <c r="AB656" s="66"/>
      <c r="AC656" s="66"/>
      <c r="AD656" s="66"/>
      <c r="AE656" s="59"/>
      <c r="AF656" s="59"/>
      <c r="AG656" s="59"/>
      <c r="AH656" s="59"/>
      <c r="AI656" s="59"/>
      <c r="AJ656" s="59"/>
      <c r="AK656" s="59"/>
      <c r="AL656" s="59"/>
      <c r="AM656" s="59"/>
      <c r="AN656" s="59"/>
      <c r="AO656" s="59"/>
      <c r="AP656" s="59"/>
      <c r="AQ656" s="59"/>
      <c r="AR656" s="59"/>
      <c r="AS656" s="59"/>
      <c r="AT656" s="59"/>
      <c r="AU656" s="59"/>
      <c r="AV656" s="59"/>
      <c r="AW656" s="59"/>
      <c r="AX656" s="59"/>
      <c r="AY656" s="59"/>
      <c r="AZ656" s="59"/>
      <c r="BA656" s="59"/>
    </row>
    <row r="657" spans="3:53" s="60" customFormat="1" ht="12">
      <c r="C657" s="70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66"/>
      <c r="W657" s="66"/>
      <c r="X657" s="66"/>
      <c r="Y657" s="66"/>
      <c r="Z657" s="66"/>
      <c r="AA657" s="70"/>
      <c r="AB657" s="66"/>
      <c r="AC657" s="66"/>
      <c r="AD657" s="66"/>
      <c r="AE657" s="59"/>
      <c r="AF657" s="59"/>
      <c r="AG657" s="59"/>
      <c r="AH657" s="59"/>
      <c r="AI657" s="59"/>
      <c r="AJ657" s="59"/>
      <c r="AK657" s="59"/>
      <c r="AL657" s="59"/>
      <c r="AM657" s="59"/>
      <c r="AN657" s="59"/>
      <c r="AO657" s="59"/>
      <c r="AP657" s="59"/>
      <c r="AQ657" s="59"/>
      <c r="AR657" s="59"/>
      <c r="AS657" s="59"/>
      <c r="AT657" s="59"/>
      <c r="AU657" s="59"/>
      <c r="AV657" s="59"/>
      <c r="AW657" s="59"/>
      <c r="AX657" s="59"/>
      <c r="AY657" s="59"/>
      <c r="AZ657" s="59"/>
      <c r="BA657" s="59"/>
    </row>
    <row r="658" spans="3:53" s="60" customFormat="1" ht="12">
      <c r="C658" s="70"/>
      <c r="D658" s="70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66"/>
      <c r="W658" s="66"/>
      <c r="X658" s="66"/>
      <c r="Y658" s="66"/>
      <c r="Z658" s="66"/>
      <c r="AA658" s="70"/>
      <c r="AB658" s="66"/>
      <c r="AC658" s="66"/>
      <c r="AD658" s="66"/>
      <c r="AE658" s="59"/>
      <c r="AF658" s="59"/>
      <c r="AG658" s="59"/>
      <c r="AH658" s="59"/>
      <c r="AI658" s="59"/>
      <c r="AJ658" s="59"/>
      <c r="AK658" s="59"/>
      <c r="AL658" s="59"/>
      <c r="AM658" s="59"/>
      <c r="AN658" s="59"/>
      <c r="AO658" s="59"/>
      <c r="AP658" s="59"/>
      <c r="AQ658" s="59"/>
      <c r="AR658" s="59"/>
      <c r="AS658" s="59"/>
      <c r="AT658" s="59"/>
      <c r="AU658" s="59"/>
      <c r="AV658" s="59"/>
      <c r="AW658" s="59"/>
      <c r="AX658" s="59"/>
      <c r="AY658" s="59"/>
      <c r="AZ658" s="59"/>
      <c r="BA658" s="59"/>
    </row>
    <row r="659" spans="3:53" s="60" customFormat="1" ht="12">
      <c r="C659" s="70"/>
      <c r="D659" s="70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66"/>
      <c r="W659" s="66"/>
      <c r="X659" s="66"/>
      <c r="Y659" s="66"/>
      <c r="Z659" s="66"/>
      <c r="AA659" s="70"/>
      <c r="AB659" s="66"/>
      <c r="AC659" s="66"/>
      <c r="AD659" s="66"/>
      <c r="AE659" s="59"/>
      <c r="AF659" s="59"/>
      <c r="AG659" s="59"/>
      <c r="AH659" s="59"/>
      <c r="AI659" s="59"/>
      <c r="AJ659" s="59"/>
      <c r="AK659" s="59"/>
      <c r="AL659" s="59"/>
      <c r="AM659" s="59"/>
      <c r="AN659" s="59"/>
      <c r="AO659" s="59"/>
      <c r="AP659" s="59"/>
      <c r="AQ659" s="59"/>
      <c r="AR659" s="59"/>
      <c r="AS659" s="59"/>
      <c r="AT659" s="59"/>
      <c r="AU659" s="59"/>
      <c r="AV659" s="59"/>
      <c r="AW659" s="59"/>
      <c r="AX659" s="59"/>
      <c r="AY659" s="59"/>
      <c r="AZ659" s="59"/>
      <c r="BA659" s="59"/>
    </row>
    <row r="660" spans="3:53" s="60" customFormat="1" ht="12">
      <c r="C660" s="70"/>
      <c r="D660" s="70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66"/>
      <c r="W660" s="66"/>
      <c r="X660" s="66"/>
      <c r="Y660" s="66"/>
      <c r="Z660" s="66"/>
      <c r="AA660" s="70"/>
      <c r="AB660" s="66"/>
      <c r="AC660" s="66"/>
      <c r="AD660" s="66"/>
      <c r="AE660" s="59"/>
      <c r="AF660" s="59"/>
      <c r="AG660" s="59"/>
      <c r="AH660" s="59"/>
      <c r="AI660" s="59"/>
      <c r="AJ660" s="59"/>
      <c r="AK660" s="59"/>
      <c r="AL660" s="59"/>
      <c r="AM660" s="59"/>
      <c r="AN660" s="59"/>
      <c r="AO660" s="59"/>
      <c r="AP660" s="59"/>
      <c r="AQ660" s="59"/>
      <c r="AR660" s="59"/>
      <c r="AS660" s="59"/>
      <c r="AT660" s="59"/>
      <c r="AU660" s="59"/>
      <c r="AV660" s="59"/>
      <c r="AW660" s="59"/>
      <c r="AX660" s="59"/>
      <c r="AY660" s="59"/>
      <c r="AZ660" s="59"/>
      <c r="BA660" s="59"/>
    </row>
    <row r="661" spans="3:53" s="60" customFormat="1" ht="12">
      <c r="C661" s="70"/>
      <c r="D661" s="70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66"/>
      <c r="W661" s="66"/>
      <c r="X661" s="66"/>
      <c r="Y661" s="66"/>
      <c r="Z661" s="66"/>
      <c r="AA661" s="70"/>
      <c r="AB661" s="66"/>
      <c r="AC661" s="66"/>
      <c r="AD661" s="66"/>
      <c r="AE661" s="59"/>
      <c r="AF661" s="59"/>
      <c r="AG661" s="59"/>
      <c r="AH661" s="59"/>
      <c r="AI661" s="59"/>
      <c r="AJ661" s="59"/>
      <c r="AK661" s="59"/>
      <c r="AL661" s="59"/>
      <c r="AM661" s="59"/>
      <c r="AN661" s="59"/>
      <c r="AO661" s="59"/>
      <c r="AP661" s="59"/>
      <c r="AQ661" s="59"/>
      <c r="AR661" s="59"/>
      <c r="AS661" s="59"/>
      <c r="AT661" s="59"/>
      <c r="AU661" s="59"/>
      <c r="AV661" s="59"/>
      <c r="AW661" s="59"/>
      <c r="AX661" s="59"/>
      <c r="AY661" s="59"/>
      <c r="AZ661" s="59"/>
      <c r="BA661" s="59"/>
    </row>
    <row r="662" spans="3:53" s="60" customFormat="1" ht="12">
      <c r="C662" s="70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66"/>
      <c r="W662" s="66"/>
      <c r="X662" s="66"/>
      <c r="Y662" s="66"/>
      <c r="Z662" s="66"/>
      <c r="AA662" s="70"/>
      <c r="AB662" s="66"/>
      <c r="AC662" s="66"/>
      <c r="AD662" s="66"/>
      <c r="AE662" s="59"/>
      <c r="AF662" s="59"/>
      <c r="AG662" s="59"/>
      <c r="AH662" s="59"/>
      <c r="AI662" s="59"/>
      <c r="AJ662" s="59"/>
      <c r="AK662" s="59"/>
      <c r="AL662" s="59"/>
      <c r="AM662" s="59"/>
      <c r="AN662" s="59"/>
      <c r="AO662" s="59"/>
      <c r="AP662" s="59"/>
      <c r="AQ662" s="59"/>
      <c r="AR662" s="59"/>
      <c r="AS662" s="59"/>
      <c r="AT662" s="59"/>
      <c r="AU662" s="59"/>
      <c r="AV662" s="59"/>
      <c r="AW662" s="59"/>
      <c r="AX662" s="59"/>
      <c r="AY662" s="59"/>
      <c r="AZ662" s="59"/>
      <c r="BA662" s="59"/>
    </row>
    <row r="663" spans="3:53" s="60" customFormat="1" ht="12"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66"/>
      <c r="W663" s="66"/>
      <c r="X663" s="66"/>
      <c r="Y663" s="66"/>
      <c r="Z663" s="66"/>
      <c r="AA663" s="70"/>
      <c r="AB663" s="66"/>
      <c r="AC663" s="66"/>
      <c r="AD663" s="66"/>
      <c r="AE663" s="59"/>
      <c r="AF663" s="59"/>
      <c r="AG663" s="59"/>
      <c r="AH663" s="59"/>
      <c r="AI663" s="59"/>
      <c r="AJ663" s="59"/>
      <c r="AK663" s="59"/>
      <c r="AL663" s="59"/>
      <c r="AM663" s="59"/>
      <c r="AN663" s="59"/>
      <c r="AO663" s="59"/>
      <c r="AP663" s="59"/>
      <c r="AQ663" s="59"/>
      <c r="AR663" s="59"/>
      <c r="AS663" s="59"/>
      <c r="AT663" s="59"/>
      <c r="AU663" s="59"/>
      <c r="AV663" s="59"/>
      <c r="AW663" s="59"/>
      <c r="AX663" s="59"/>
      <c r="AY663" s="59"/>
      <c r="AZ663" s="59"/>
      <c r="BA663" s="59"/>
    </row>
    <row r="664" spans="3:53" s="60" customFormat="1" ht="12"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66"/>
      <c r="W664" s="66"/>
      <c r="X664" s="66"/>
      <c r="Y664" s="66"/>
      <c r="Z664" s="66"/>
      <c r="AA664" s="70"/>
      <c r="AB664" s="66"/>
      <c r="AC664" s="66"/>
      <c r="AD664" s="66"/>
      <c r="AE664" s="59"/>
      <c r="AF664" s="59"/>
      <c r="AG664" s="59"/>
      <c r="AH664" s="59"/>
      <c r="AI664" s="59"/>
      <c r="AJ664" s="59"/>
      <c r="AK664" s="59"/>
      <c r="AL664" s="59"/>
      <c r="AM664" s="59"/>
      <c r="AN664" s="59"/>
      <c r="AO664" s="59"/>
      <c r="AP664" s="59"/>
      <c r="AQ664" s="59"/>
      <c r="AR664" s="59"/>
      <c r="AS664" s="59"/>
      <c r="AT664" s="59"/>
      <c r="AU664" s="59"/>
      <c r="AV664" s="59"/>
      <c r="AW664" s="59"/>
      <c r="AX664" s="59"/>
      <c r="AY664" s="59"/>
      <c r="AZ664" s="59"/>
      <c r="BA664" s="59"/>
    </row>
    <row r="665" spans="3:53" s="60" customFormat="1" ht="12">
      <c r="C665" s="70"/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66"/>
      <c r="W665" s="66"/>
      <c r="X665" s="66"/>
      <c r="Y665" s="66"/>
      <c r="Z665" s="66"/>
      <c r="AA665" s="70"/>
      <c r="AB665" s="66"/>
      <c r="AC665" s="66"/>
      <c r="AD665" s="66"/>
      <c r="AE665" s="59"/>
      <c r="AF665" s="59"/>
      <c r="AG665" s="59"/>
      <c r="AH665" s="59"/>
      <c r="AI665" s="59"/>
      <c r="AJ665" s="59"/>
      <c r="AK665" s="59"/>
      <c r="AL665" s="59"/>
      <c r="AM665" s="59"/>
      <c r="AN665" s="59"/>
      <c r="AO665" s="59"/>
      <c r="AP665" s="59"/>
      <c r="AQ665" s="59"/>
      <c r="AR665" s="59"/>
      <c r="AS665" s="59"/>
      <c r="AT665" s="59"/>
      <c r="AU665" s="59"/>
      <c r="AV665" s="59"/>
      <c r="AW665" s="59"/>
      <c r="AX665" s="59"/>
      <c r="AY665" s="59"/>
      <c r="AZ665" s="59"/>
      <c r="BA665" s="59"/>
    </row>
    <row r="666" spans="3:53" s="60" customFormat="1" ht="12"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66"/>
      <c r="W666" s="66"/>
      <c r="X666" s="66"/>
      <c r="Y666" s="66"/>
      <c r="Z666" s="66"/>
      <c r="AA666" s="70"/>
      <c r="AB666" s="66"/>
      <c r="AC666" s="66"/>
      <c r="AD666" s="66"/>
      <c r="AE666" s="59"/>
      <c r="AF666" s="59"/>
      <c r="AG666" s="59"/>
      <c r="AH666" s="59"/>
      <c r="AI666" s="59"/>
      <c r="AJ666" s="59"/>
      <c r="AK666" s="59"/>
      <c r="AL666" s="59"/>
      <c r="AM666" s="59"/>
      <c r="AN666" s="59"/>
      <c r="AO666" s="59"/>
      <c r="AP666" s="59"/>
      <c r="AQ666" s="59"/>
      <c r="AR666" s="59"/>
      <c r="AS666" s="59"/>
      <c r="AT666" s="59"/>
      <c r="AU666" s="59"/>
      <c r="AV666" s="59"/>
      <c r="AW666" s="59"/>
      <c r="AX666" s="59"/>
      <c r="AY666" s="59"/>
      <c r="AZ666" s="59"/>
      <c r="BA666" s="59"/>
    </row>
    <row r="667" spans="3:53" s="60" customFormat="1" ht="12">
      <c r="C667" s="70"/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66"/>
      <c r="W667" s="66"/>
      <c r="X667" s="66"/>
      <c r="Y667" s="66"/>
      <c r="Z667" s="66"/>
      <c r="AA667" s="70"/>
      <c r="AB667" s="66"/>
      <c r="AC667" s="66"/>
      <c r="AD667" s="66"/>
      <c r="AE667" s="59"/>
      <c r="AF667" s="59"/>
      <c r="AG667" s="59"/>
      <c r="AH667" s="59"/>
      <c r="AI667" s="59"/>
      <c r="AJ667" s="59"/>
      <c r="AK667" s="59"/>
      <c r="AL667" s="59"/>
      <c r="AM667" s="59"/>
      <c r="AN667" s="59"/>
      <c r="AO667" s="59"/>
      <c r="AP667" s="59"/>
      <c r="AQ667" s="59"/>
      <c r="AR667" s="59"/>
      <c r="AS667" s="59"/>
      <c r="AT667" s="59"/>
      <c r="AU667" s="59"/>
      <c r="AV667" s="59"/>
      <c r="AW667" s="59"/>
      <c r="AX667" s="59"/>
      <c r="AY667" s="59"/>
      <c r="AZ667" s="59"/>
      <c r="BA667" s="59"/>
    </row>
    <row r="668" spans="3:53" s="60" customFormat="1" ht="12">
      <c r="C668" s="70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66"/>
      <c r="W668" s="66"/>
      <c r="X668" s="66"/>
      <c r="Y668" s="66"/>
      <c r="Z668" s="66"/>
      <c r="AA668" s="70"/>
      <c r="AB668" s="66"/>
      <c r="AC668" s="66"/>
      <c r="AD668" s="66"/>
      <c r="AE668" s="59"/>
      <c r="AF668" s="59"/>
      <c r="AG668" s="59"/>
      <c r="AH668" s="59"/>
      <c r="AI668" s="59"/>
      <c r="AJ668" s="59"/>
      <c r="AK668" s="59"/>
      <c r="AL668" s="59"/>
      <c r="AM668" s="59"/>
      <c r="AN668" s="59"/>
      <c r="AO668" s="59"/>
      <c r="AP668" s="59"/>
      <c r="AQ668" s="59"/>
      <c r="AR668" s="59"/>
      <c r="AS668" s="59"/>
      <c r="AT668" s="59"/>
      <c r="AU668" s="59"/>
      <c r="AV668" s="59"/>
      <c r="AW668" s="59"/>
      <c r="AX668" s="59"/>
      <c r="AY668" s="59"/>
      <c r="AZ668" s="59"/>
      <c r="BA668" s="59"/>
    </row>
    <row r="669" spans="3:53" s="60" customFormat="1" ht="12">
      <c r="C669" s="70"/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66"/>
      <c r="W669" s="66"/>
      <c r="X669" s="66"/>
      <c r="Y669" s="66"/>
      <c r="Z669" s="66"/>
      <c r="AA669" s="70"/>
      <c r="AB669" s="66"/>
      <c r="AC669" s="66"/>
      <c r="AD669" s="66"/>
      <c r="AE669" s="59"/>
      <c r="AF669" s="59"/>
      <c r="AG669" s="59"/>
      <c r="AH669" s="59"/>
      <c r="AI669" s="59"/>
      <c r="AJ669" s="59"/>
      <c r="AK669" s="59"/>
      <c r="AL669" s="59"/>
      <c r="AM669" s="59"/>
      <c r="AN669" s="59"/>
      <c r="AO669" s="59"/>
      <c r="AP669" s="59"/>
      <c r="AQ669" s="59"/>
      <c r="AR669" s="59"/>
      <c r="AS669" s="59"/>
      <c r="AT669" s="59"/>
      <c r="AU669" s="59"/>
      <c r="AV669" s="59"/>
      <c r="AW669" s="59"/>
      <c r="AX669" s="59"/>
      <c r="AY669" s="59"/>
      <c r="AZ669" s="59"/>
      <c r="BA669" s="59"/>
    </row>
    <row r="670" spans="3:53" s="60" customFormat="1" ht="12">
      <c r="C670" s="7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66"/>
      <c r="W670" s="66"/>
      <c r="X670" s="66"/>
      <c r="Y670" s="66"/>
      <c r="Z670" s="66"/>
      <c r="AA670" s="70"/>
      <c r="AB670" s="66"/>
      <c r="AC670" s="66"/>
      <c r="AD670" s="66"/>
      <c r="AE670" s="59"/>
      <c r="AF670" s="59"/>
      <c r="AG670" s="59"/>
      <c r="AH670" s="59"/>
      <c r="AI670" s="59"/>
      <c r="AJ670" s="59"/>
      <c r="AK670" s="59"/>
      <c r="AL670" s="59"/>
      <c r="AM670" s="59"/>
      <c r="AN670" s="59"/>
      <c r="AO670" s="59"/>
      <c r="AP670" s="59"/>
      <c r="AQ670" s="59"/>
      <c r="AR670" s="59"/>
      <c r="AS670" s="59"/>
      <c r="AT670" s="59"/>
      <c r="AU670" s="59"/>
      <c r="AV670" s="59"/>
      <c r="AW670" s="59"/>
      <c r="AX670" s="59"/>
      <c r="AY670" s="59"/>
      <c r="AZ670" s="59"/>
      <c r="BA670" s="59"/>
    </row>
    <row r="671" spans="3:53" s="60" customFormat="1" ht="12">
      <c r="C671" s="70"/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66"/>
      <c r="W671" s="66"/>
      <c r="X671" s="66"/>
      <c r="Y671" s="66"/>
      <c r="Z671" s="66"/>
      <c r="AA671" s="70"/>
      <c r="AB671" s="66"/>
      <c r="AC671" s="66"/>
      <c r="AD671" s="66"/>
      <c r="AE671" s="59"/>
      <c r="AF671" s="59"/>
      <c r="AG671" s="59"/>
      <c r="AH671" s="59"/>
      <c r="AI671" s="59"/>
      <c r="AJ671" s="59"/>
      <c r="AK671" s="59"/>
      <c r="AL671" s="59"/>
      <c r="AM671" s="59"/>
      <c r="AN671" s="59"/>
      <c r="AO671" s="59"/>
      <c r="AP671" s="59"/>
      <c r="AQ671" s="59"/>
      <c r="AR671" s="59"/>
      <c r="AS671" s="59"/>
      <c r="AT671" s="59"/>
      <c r="AU671" s="59"/>
      <c r="AV671" s="59"/>
      <c r="AW671" s="59"/>
      <c r="AX671" s="59"/>
      <c r="AY671" s="59"/>
      <c r="AZ671" s="59"/>
      <c r="BA671" s="59"/>
    </row>
    <row r="672" spans="3:53" s="60" customFormat="1" ht="12">
      <c r="C672" s="70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66"/>
      <c r="W672" s="66"/>
      <c r="X672" s="66"/>
      <c r="Y672" s="66"/>
      <c r="Z672" s="66"/>
      <c r="AA672" s="70"/>
      <c r="AB672" s="66"/>
      <c r="AC672" s="66"/>
      <c r="AD672" s="66"/>
      <c r="AE672" s="59"/>
      <c r="AF672" s="59"/>
      <c r="AG672" s="59"/>
      <c r="AH672" s="59"/>
      <c r="AI672" s="59"/>
      <c r="AJ672" s="59"/>
      <c r="AK672" s="59"/>
      <c r="AL672" s="59"/>
      <c r="AM672" s="59"/>
      <c r="AN672" s="59"/>
      <c r="AO672" s="59"/>
      <c r="AP672" s="59"/>
      <c r="AQ672" s="59"/>
      <c r="AR672" s="59"/>
      <c r="AS672" s="59"/>
      <c r="AT672" s="59"/>
      <c r="AU672" s="59"/>
      <c r="AV672" s="59"/>
      <c r="AW672" s="59"/>
      <c r="AX672" s="59"/>
      <c r="AY672" s="59"/>
      <c r="AZ672" s="59"/>
      <c r="BA672" s="59"/>
    </row>
    <row r="673" spans="3:53" s="60" customFormat="1" ht="12">
      <c r="C673" s="70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66"/>
      <c r="W673" s="66"/>
      <c r="X673" s="66"/>
      <c r="Y673" s="66"/>
      <c r="Z673" s="66"/>
      <c r="AA673" s="70"/>
      <c r="AB673" s="66"/>
      <c r="AC673" s="66"/>
      <c r="AD673" s="66"/>
      <c r="AE673" s="59"/>
      <c r="AF673" s="59"/>
      <c r="AG673" s="59"/>
      <c r="AH673" s="59"/>
      <c r="AI673" s="59"/>
      <c r="AJ673" s="59"/>
      <c r="AK673" s="59"/>
      <c r="AL673" s="59"/>
      <c r="AM673" s="59"/>
      <c r="AN673" s="59"/>
      <c r="AO673" s="59"/>
      <c r="AP673" s="59"/>
      <c r="AQ673" s="59"/>
      <c r="AR673" s="59"/>
      <c r="AS673" s="59"/>
      <c r="AT673" s="59"/>
      <c r="AU673" s="59"/>
      <c r="AV673" s="59"/>
      <c r="AW673" s="59"/>
      <c r="AX673" s="59"/>
      <c r="AY673" s="59"/>
      <c r="AZ673" s="59"/>
      <c r="BA673" s="59"/>
    </row>
    <row r="674" spans="3:53" s="60" customFormat="1" ht="12"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66"/>
      <c r="W674" s="66"/>
      <c r="X674" s="66"/>
      <c r="Y674" s="66"/>
      <c r="Z674" s="66"/>
      <c r="AA674" s="70"/>
      <c r="AB674" s="66"/>
      <c r="AC674" s="66"/>
      <c r="AD674" s="66"/>
      <c r="AE674" s="59"/>
      <c r="AF674" s="59"/>
      <c r="AG674" s="59"/>
      <c r="AH674" s="59"/>
      <c r="AI674" s="59"/>
      <c r="AJ674" s="59"/>
      <c r="AK674" s="59"/>
      <c r="AL674" s="59"/>
      <c r="AM674" s="59"/>
      <c r="AN674" s="59"/>
      <c r="AO674" s="59"/>
      <c r="AP674" s="59"/>
      <c r="AQ674" s="59"/>
      <c r="AR674" s="59"/>
      <c r="AS674" s="59"/>
      <c r="AT674" s="59"/>
      <c r="AU674" s="59"/>
      <c r="AV674" s="59"/>
      <c r="AW674" s="59"/>
      <c r="AX674" s="59"/>
      <c r="AY674" s="59"/>
      <c r="AZ674" s="59"/>
      <c r="BA674" s="59"/>
    </row>
    <row r="675" spans="3:53" s="60" customFormat="1" ht="12">
      <c r="C675" s="70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66"/>
      <c r="W675" s="66"/>
      <c r="X675" s="66"/>
      <c r="Y675" s="66"/>
      <c r="Z675" s="66"/>
      <c r="AA675" s="70"/>
      <c r="AB675" s="66"/>
      <c r="AC675" s="66"/>
      <c r="AD675" s="66"/>
      <c r="AE675" s="59"/>
      <c r="AF675" s="59"/>
      <c r="AG675" s="59"/>
      <c r="AH675" s="59"/>
      <c r="AI675" s="59"/>
      <c r="AJ675" s="59"/>
      <c r="AK675" s="59"/>
      <c r="AL675" s="59"/>
      <c r="AM675" s="59"/>
      <c r="AN675" s="59"/>
      <c r="AO675" s="59"/>
      <c r="AP675" s="59"/>
      <c r="AQ675" s="59"/>
      <c r="AR675" s="59"/>
      <c r="AS675" s="59"/>
      <c r="AT675" s="59"/>
      <c r="AU675" s="59"/>
      <c r="AV675" s="59"/>
      <c r="AW675" s="59"/>
      <c r="AX675" s="59"/>
      <c r="AY675" s="59"/>
      <c r="AZ675" s="59"/>
      <c r="BA675" s="59"/>
    </row>
    <row r="676" spans="3:53" s="60" customFormat="1" ht="12">
      <c r="C676" s="70"/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66"/>
      <c r="W676" s="66"/>
      <c r="X676" s="66"/>
      <c r="Y676" s="66"/>
      <c r="Z676" s="66"/>
      <c r="AA676" s="70"/>
      <c r="AB676" s="66"/>
      <c r="AC676" s="66"/>
      <c r="AD676" s="66"/>
      <c r="AE676" s="59"/>
      <c r="AF676" s="59"/>
      <c r="AG676" s="59"/>
      <c r="AH676" s="59"/>
      <c r="AI676" s="59"/>
      <c r="AJ676" s="59"/>
      <c r="AK676" s="59"/>
      <c r="AL676" s="59"/>
      <c r="AM676" s="59"/>
      <c r="AN676" s="59"/>
      <c r="AO676" s="59"/>
      <c r="AP676" s="59"/>
      <c r="AQ676" s="59"/>
      <c r="AR676" s="59"/>
      <c r="AS676" s="59"/>
      <c r="AT676" s="59"/>
      <c r="AU676" s="59"/>
      <c r="AV676" s="59"/>
      <c r="AW676" s="59"/>
      <c r="AX676" s="59"/>
      <c r="AY676" s="59"/>
      <c r="AZ676" s="59"/>
      <c r="BA676" s="59"/>
    </row>
    <row r="677" spans="3:53" s="60" customFormat="1" ht="12">
      <c r="C677" s="70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66"/>
      <c r="W677" s="66"/>
      <c r="X677" s="66"/>
      <c r="Y677" s="66"/>
      <c r="Z677" s="66"/>
      <c r="AA677" s="70"/>
      <c r="AB677" s="66"/>
      <c r="AC677" s="66"/>
      <c r="AD677" s="66"/>
      <c r="AE677" s="59"/>
      <c r="AF677" s="59"/>
      <c r="AG677" s="59"/>
      <c r="AH677" s="59"/>
      <c r="AI677" s="59"/>
      <c r="AJ677" s="59"/>
      <c r="AK677" s="59"/>
      <c r="AL677" s="59"/>
      <c r="AM677" s="59"/>
      <c r="AN677" s="59"/>
      <c r="AO677" s="59"/>
      <c r="AP677" s="59"/>
      <c r="AQ677" s="59"/>
      <c r="AR677" s="59"/>
      <c r="AS677" s="59"/>
      <c r="AT677" s="59"/>
      <c r="AU677" s="59"/>
      <c r="AV677" s="59"/>
      <c r="AW677" s="59"/>
      <c r="AX677" s="59"/>
      <c r="AY677" s="59"/>
      <c r="AZ677" s="59"/>
      <c r="BA677" s="59"/>
    </row>
    <row r="678" spans="3:53" s="60" customFormat="1" ht="12"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66"/>
      <c r="W678" s="66"/>
      <c r="X678" s="66"/>
      <c r="Y678" s="66"/>
      <c r="Z678" s="66"/>
      <c r="AA678" s="70"/>
      <c r="AB678" s="66"/>
      <c r="AC678" s="66"/>
      <c r="AD678" s="66"/>
      <c r="AE678" s="59"/>
      <c r="AF678" s="59"/>
      <c r="AG678" s="59"/>
      <c r="AH678" s="59"/>
      <c r="AI678" s="59"/>
      <c r="AJ678" s="59"/>
      <c r="AK678" s="59"/>
      <c r="AL678" s="59"/>
      <c r="AM678" s="59"/>
      <c r="AN678" s="59"/>
      <c r="AO678" s="59"/>
      <c r="AP678" s="59"/>
      <c r="AQ678" s="59"/>
      <c r="AR678" s="59"/>
      <c r="AS678" s="59"/>
      <c r="AT678" s="59"/>
      <c r="AU678" s="59"/>
      <c r="AV678" s="59"/>
      <c r="AW678" s="59"/>
      <c r="AX678" s="59"/>
      <c r="AY678" s="59"/>
      <c r="AZ678" s="59"/>
      <c r="BA678" s="59"/>
    </row>
    <row r="679" spans="3:53" s="60" customFormat="1" ht="12">
      <c r="C679" s="70"/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66"/>
      <c r="W679" s="66"/>
      <c r="X679" s="66"/>
      <c r="Y679" s="66"/>
      <c r="Z679" s="66"/>
      <c r="AA679" s="70"/>
      <c r="AB679" s="66"/>
      <c r="AC679" s="66"/>
      <c r="AD679" s="66"/>
      <c r="AE679" s="59"/>
      <c r="AF679" s="59"/>
      <c r="AG679" s="59"/>
      <c r="AH679" s="59"/>
      <c r="AI679" s="59"/>
      <c r="AJ679" s="59"/>
      <c r="AK679" s="59"/>
      <c r="AL679" s="59"/>
      <c r="AM679" s="59"/>
      <c r="AN679" s="59"/>
      <c r="AO679" s="59"/>
      <c r="AP679" s="59"/>
      <c r="AQ679" s="59"/>
      <c r="AR679" s="59"/>
      <c r="AS679" s="59"/>
      <c r="AT679" s="59"/>
      <c r="AU679" s="59"/>
      <c r="AV679" s="59"/>
      <c r="AW679" s="59"/>
      <c r="AX679" s="59"/>
      <c r="AY679" s="59"/>
      <c r="AZ679" s="59"/>
      <c r="BA679" s="59"/>
    </row>
    <row r="680" spans="3:53" s="60" customFormat="1" ht="12">
      <c r="C680" s="70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66"/>
      <c r="W680" s="66"/>
      <c r="X680" s="66"/>
      <c r="Y680" s="66"/>
      <c r="Z680" s="66"/>
      <c r="AA680" s="70"/>
      <c r="AB680" s="66"/>
      <c r="AC680" s="66"/>
      <c r="AD680" s="66"/>
      <c r="AE680" s="59"/>
      <c r="AF680" s="59"/>
      <c r="AG680" s="59"/>
      <c r="AH680" s="59"/>
      <c r="AI680" s="59"/>
      <c r="AJ680" s="59"/>
      <c r="AK680" s="59"/>
      <c r="AL680" s="59"/>
      <c r="AM680" s="59"/>
      <c r="AN680" s="59"/>
      <c r="AO680" s="59"/>
      <c r="AP680" s="59"/>
      <c r="AQ680" s="59"/>
      <c r="AR680" s="59"/>
      <c r="AS680" s="59"/>
      <c r="AT680" s="59"/>
      <c r="AU680" s="59"/>
      <c r="AV680" s="59"/>
      <c r="AW680" s="59"/>
      <c r="AX680" s="59"/>
      <c r="AY680" s="59"/>
      <c r="AZ680" s="59"/>
      <c r="BA680" s="59"/>
    </row>
    <row r="681" spans="3:53" s="60" customFormat="1" ht="12">
      <c r="C681" s="70"/>
      <c r="D681" s="70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66"/>
      <c r="W681" s="66"/>
      <c r="X681" s="66"/>
      <c r="Y681" s="66"/>
      <c r="Z681" s="66"/>
      <c r="AA681" s="70"/>
      <c r="AB681" s="66"/>
      <c r="AC681" s="66"/>
      <c r="AD681" s="66"/>
      <c r="AE681" s="59"/>
      <c r="AF681" s="59"/>
      <c r="AG681" s="59"/>
      <c r="AH681" s="59"/>
      <c r="AI681" s="59"/>
      <c r="AJ681" s="59"/>
      <c r="AK681" s="59"/>
      <c r="AL681" s="59"/>
      <c r="AM681" s="59"/>
      <c r="AN681" s="59"/>
      <c r="AO681" s="59"/>
      <c r="AP681" s="59"/>
      <c r="AQ681" s="59"/>
      <c r="AR681" s="59"/>
      <c r="AS681" s="59"/>
      <c r="AT681" s="59"/>
      <c r="AU681" s="59"/>
      <c r="AV681" s="59"/>
      <c r="AW681" s="59"/>
      <c r="AX681" s="59"/>
      <c r="AY681" s="59"/>
      <c r="AZ681" s="59"/>
      <c r="BA681" s="59"/>
    </row>
    <row r="682" spans="3:53" s="60" customFormat="1" ht="12">
      <c r="C682" s="70"/>
      <c r="D682" s="70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66"/>
      <c r="W682" s="66"/>
      <c r="X682" s="66"/>
      <c r="Y682" s="66"/>
      <c r="Z682" s="66"/>
      <c r="AA682" s="70"/>
      <c r="AB682" s="66"/>
      <c r="AC682" s="66"/>
      <c r="AD682" s="66"/>
      <c r="AE682" s="59"/>
      <c r="AF682" s="59"/>
      <c r="AG682" s="59"/>
      <c r="AH682" s="59"/>
      <c r="AI682" s="59"/>
      <c r="AJ682" s="59"/>
      <c r="AK682" s="59"/>
      <c r="AL682" s="59"/>
      <c r="AM682" s="59"/>
      <c r="AN682" s="59"/>
      <c r="AO682" s="59"/>
      <c r="AP682" s="59"/>
      <c r="AQ682" s="59"/>
      <c r="AR682" s="59"/>
      <c r="AS682" s="59"/>
      <c r="AT682" s="59"/>
      <c r="AU682" s="59"/>
      <c r="AV682" s="59"/>
      <c r="AW682" s="59"/>
      <c r="AX682" s="59"/>
      <c r="AY682" s="59"/>
      <c r="AZ682" s="59"/>
      <c r="BA682" s="59"/>
    </row>
    <row r="683" spans="3:53" s="60" customFormat="1" ht="12">
      <c r="C683" s="70"/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66"/>
      <c r="W683" s="66"/>
      <c r="X683" s="66"/>
      <c r="Y683" s="66"/>
      <c r="Z683" s="66"/>
      <c r="AA683" s="70"/>
      <c r="AB683" s="66"/>
      <c r="AC683" s="66"/>
      <c r="AD683" s="66"/>
      <c r="AE683" s="59"/>
      <c r="AF683" s="59"/>
      <c r="AG683" s="59"/>
      <c r="AH683" s="59"/>
      <c r="AI683" s="59"/>
      <c r="AJ683" s="59"/>
      <c r="AK683" s="59"/>
      <c r="AL683" s="59"/>
      <c r="AM683" s="59"/>
      <c r="AN683" s="59"/>
      <c r="AO683" s="59"/>
      <c r="AP683" s="59"/>
      <c r="AQ683" s="59"/>
      <c r="AR683" s="59"/>
      <c r="AS683" s="59"/>
      <c r="AT683" s="59"/>
      <c r="AU683" s="59"/>
      <c r="AV683" s="59"/>
      <c r="AW683" s="59"/>
      <c r="AX683" s="59"/>
      <c r="AY683" s="59"/>
      <c r="AZ683" s="59"/>
      <c r="BA683" s="59"/>
    </row>
    <row r="684" spans="3:53" s="60" customFormat="1" ht="12"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66"/>
      <c r="W684" s="66"/>
      <c r="X684" s="66"/>
      <c r="Y684" s="66"/>
      <c r="Z684" s="66"/>
      <c r="AA684" s="70"/>
      <c r="AB684" s="66"/>
      <c r="AC684" s="66"/>
      <c r="AD684" s="66"/>
      <c r="AE684" s="59"/>
      <c r="AF684" s="59"/>
      <c r="AG684" s="59"/>
      <c r="AH684" s="59"/>
      <c r="AI684" s="59"/>
      <c r="AJ684" s="59"/>
      <c r="AK684" s="59"/>
      <c r="AL684" s="59"/>
      <c r="AM684" s="59"/>
      <c r="AN684" s="59"/>
      <c r="AO684" s="59"/>
      <c r="AP684" s="59"/>
      <c r="AQ684" s="59"/>
      <c r="AR684" s="59"/>
      <c r="AS684" s="59"/>
      <c r="AT684" s="59"/>
      <c r="AU684" s="59"/>
      <c r="AV684" s="59"/>
      <c r="AW684" s="59"/>
      <c r="AX684" s="59"/>
      <c r="AY684" s="59"/>
      <c r="AZ684" s="59"/>
      <c r="BA684" s="59"/>
    </row>
    <row r="685" spans="3:53" s="60" customFormat="1" ht="12"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66"/>
      <c r="W685" s="66"/>
      <c r="X685" s="66"/>
      <c r="Y685" s="66"/>
      <c r="Z685" s="66"/>
      <c r="AA685" s="70"/>
      <c r="AB685" s="66"/>
      <c r="AC685" s="66"/>
      <c r="AD685" s="66"/>
      <c r="AE685" s="59"/>
      <c r="AF685" s="59"/>
      <c r="AG685" s="59"/>
      <c r="AH685" s="59"/>
      <c r="AI685" s="59"/>
      <c r="AJ685" s="59"/>
      <c r="AK685" s="59"/>
      <c r="AL685" s="59"/>
      <c r="AM685" s="59"/>
      <c r="AN685" s="59"/>
      <c r="AO685" s="59"/>
      <c r="AP685" s="59"/>
      <c r="AQ685" s="59"/>
      <c r="AR685" s="59"/>
      <c r="AS685" s="59"/>
      <c r="AT685" s="59"/>
      <c r="AU685" s="59"/>
      <c r="AV685" s="59"/>
      <c r="AW685" s="59"/>
      <c r="AX685" s="59"/>
      <c r="AY685" s="59"/>
      <c r="AZ685" s="59"/>
      <c r="BA685" s="59"/>
    </row>
    <row r="686" spans="3:53" s="60" customFormat="1" ht="12">
      <c r="C686" s="70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66"/>
      <c r="W686" s="66"/>
      <c r="X686" s="66"/>
      <c r="Y686" s="66"/>
      <c r="Z686" s="66"/>
      <c r="AA686" s="70"/>
      <c r="AB686" s="66"/>
      <c r="AC686" s="66"/>
      <c r="AD686" s="66"/>
      <c r="AE686" s="59"/>
      <c r="AF686" s="59"/>
      <c r="AG686" s="59"/>
      <c r="AH686" s="59"/>
      <c r="AI686" s="59"/>
      <c r="AJ686" s="59"/>
      <c r="AK686" s="59"/>
      <c r="AL686" s="59"/>
      <c r="AM686" s="59"/>
      <c r="AN686" s="59"/>
      <c r="AO686" s="59"/>
      <c r="AP686" s="59"/>
      <c r="AQ686" s="59"/>
      <c r="AR686" s="59"/>
      <c r="AS686" s="59"/>
      <c r="AT686" s="59"/>
      <c r="AU686" s="59"/>
      <c r="AV686" s="59"/>
      <c r="AW686" s="59"/>
      <c r="AX686" s="59"/>
      <c r="AY686" s="59"/>
      <c r="AZ686" s="59"/>
      <c r="BA686" s="59"/>
    </row>
    <row r="687" spans="3:53" s="60" customFormat="1" ht="12">
      <c r="C687" s="70"/>
      <c r="D687" s="70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66"/>
      <c r="W687" s="66"/>
      <c r="X687" s="66"/>
      <c r="Y687" s="66"/>
      <c r="Z687" s="66"/>
      <c r="AA687" s="70"/>
      <c r="AB687" s="66"/>
      <c r="AC687" s="66"/>
      <c r="AD687" s="66"/>
      <c r="AE687" s="59"/>
      <c r="AF687" s="59"/>
      <c r="AG687" s="59"/>
      <c r="AH687" s="59"/>
      <c r="AI687" s="59"/>
      <c r="AJ687" s="59"/>
      <c r="AK687" s="59"/>
      <c r="AL687" s="59"/>
      <c r="AM687" s="59"/>
      <c r="AN687" s="59"/>
      <c r="AO687" s="59"/>
      <c r="AP687" s="59"/>
      <c r="AQ687" s="59"/>
      <c r="AR687" s="59"/>
      <c r="AS687" s="59"/>
      <c r="AT687" s="59"/>
      <c r="AU687" s="59"/>
      <c r="AV687" s="59"/>
      <c r="AW687" s="59"/>
      <c r="AX687" s="59"/>
      <c r="AY687" s="59"/>
      <c r="AZ687" s="59"/>
      <c r="BA687" s="59"/>
    </row>
    <row r="688" spans="3:53" s="60" customFormat="1" ht="12">
      <c r="C688" s="70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66"/>
      <c r="W688" s="66"/>
      <c r="X688" s="66"/>
      <c r="Y688" s="66"/>
      <c r="Z688" s="66"/>
      <c r="AA688" s="70"/>
      <c r="AB688" s="66"/>
      <c r="AC688" s="66"/>
      <c r="AD688" s="66"/>
      <c r="AE688" s="59"/>
      <c r="AF688" s="59"/>
      <c r="AG688" s="59"/>
      <c r="AH688" s="59"/>
      <c r="AI688" s="59"/>
      <c r="AJ688" s="59"/>
      <c r="AK688" s="59"/>
      <c r="AL688" s="59"/>
      <c r="AM688" s="59"/>
      <c r="AN688" s="59"/>
      <c r="AO688" s="59"/>
      <c r="AP688" s="59"/>
      <c r="AQ688" s="59"/>
      <c r="AR688" s="59"/>
      <c r="AS688" s="59"/>
      <c r="AT688" s="59"/>
      <c r="AU688" s="59"/>
      <c r="AV688" s="59"/>
      <c r="AW688" s="59"/>
      <c r="AX688" s="59"/>
      <c r="AY688" s="59"/>
      <c r="AZ688" s="59"/>
      <c r="BA688" s="59"/>
    </row>
    <row r="689" spans="3:53" s="60" customFormat="1" ht="12"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66"/>
      <c r="W689" s="66"/>
      <c r="X689" s="66"/>
      <c r="Y689" s="66"/>
      <c r="Z689" s="66"/>
      <c r="AA689" s="70"/>
      <c r="AB689" s="66"/>
      <c r="AC689" s="66"/>
      <c r="AD689" s="66"/>
      <c r="AE689" s="59"/>
      <c r="AF689" s="59"/>
      <c r="AG689" s="59"/>
      <c r="AH689" s="59"/>
      <c r="AI689" s="59"/>
      <c r="AJ689" s="59"/>
      <c r="AK689" s="59"/>
      <c r="AL689" s="59"/>
      <c r="AM689" s="59"/>
      <c r="AN689" s="59"/>
      <c r="AO689" s="59"/>
      <c r="AP689" s="59"/>
      <c r="AQ689" s="59"/>
      <c r="AR689" s="59"/>
      <c r="AS689" s="59"/>
      <c r="AT689" s="59"/>
      <c r="AU689" s="59"/>
      <c r="AV689" s="59"/>
      <c r="AW689" s="59"/>
      <c r="AX689" s="59"/>
      <c r="AY689" s="59"/>
      <c r="AZ689" s="59"/>
      <c r="BA689" s="59"/>
    </row>
    <row r="690" spans="3:53" s="60" customFormat="1" ht="12">
      <c r="C690" s="70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66"/>
      <c r="W690" s="66"/>
      <c r="X690" s="66"/>
      <c r="Y690" s="66"/>
      <c r="Z690" s="66"/>
      <c r="AA690" s="70"/>
      <c r="AB690" s="66"/>
      <c r="AC690" s="66"/>
      <c r="AD690" s="66"/>
      <c r="AE690" s="59"/>
      <c r="AF690" s="59"/>
      <c r="AG690" s="59"/>
      <c r="AH690" s="59"/>
      <c r="AI690" s="59"/>
      <c r="AJ690" s="59"/>
      <c r="AK690" s="59"/>
      <c r="AL690" s="59"/>
      <c r="AM690" s="59"/>
      <c r="AN690" s="59"/>
      <c r="AO690" s="59"/>
      <c r="AP690" s="59"/>
      <c r="AQ690" s="59"/>
      <c r="AR690" s="59"/>
      <c r="AS690" s="59"/>
      <c r="AT690" s="59"/>
      <c r="AU690" s="59"/>
      <c r="AV690" s="59"/>
      <c r="AW690" s="59"/>
      <c r="AX690" s="59"/>
      <c r="AY690" s="59"/>
      <c r="AZ690" s="59"/>
      <c r="BA690" s="59"/>
    </row>
    <row r="691" spans="3:53" s="60" customFormat="1" ht="12">
      <c r="C691" s="70"/>
      <c r="D691" s="70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66"/>
      <c r="W691" s="66"/>
      <c r="X691" s="66"/>
      <c r="Y691" s="66"/>
      <c r="Z691" s="66"/>
      <c r="AA691" s="70"/>
      <c r="AB691" s="66"/>
      <c r="AC691" s="66"/>
      <c r="AD691" s="66"/>
      <c r="AE691" s="59"/>
      <c r="AF691" s="59"/>
      <c r="AG691" s="59"/>
      <c r="AH691" s="59"/>
      <c r="AI691" s="59"/>
      <c r="AJ691" s="59"/>
      <c r="AK691" s="59"/>
      <c r="AL691" s="59"/>
      <c r="AM691" s="59"/>
      <c r="AN691" s="59"/>
      <c r="AO691" s="59"/>
      <c r="AP691" s="59"/>
      <c r="AQ691" s="59"/>
      <c r="AR691" s="59"/>
      <c r="AS691" s="59"/>
      <c r="AT691" s="59"/>
      <c r="AU691" s="59"/>
      <c r="AV691" s="59"/>
      <c r="AW691" s="59"/>
      <c r="AX691" s="59"/>
      <c r="AY691" s="59"/>
      <c r="AZ691" s="59"/>
      <c r="BA691" s="59"/>
    </row>
    <row r="692" spans="3:53" s="60" customFormat="1" ht="12"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66"/>
      <c r="W692" s="66"/>
      <c r="X692" s="66"/>
      <c r="Y692" s="66"/>
      <c r="Z692" s="66"/>
      <c r="AA692" s="70"/>
      <c r="AB692" s="66"/>
      <c r="AC692" s="66"/>
      <c r="AD692" s="66"/>
      <c r="AE692" s="59"/>
      <c r="AF692" s="59"/>
      <c r="AG692" s="59"/>
      <c r="AH692" s="59"/>
      <c r="AI692" s="59"/>
      <c r="AJ692" s="59"/>
      <c r="AK692" s="59"/>
      <c r="AL692" s="59"/>
      <c r="AM692" s="59"/>
      <c r="AN692" s="59"/>
      <c r="AO692" s="59"/>
      <c r="AP692" s="59"/>
      <c r="AQ692" s="59"/>
      <c r="AR692" s="59"/>
      <c r="AS692" s="59"/>
      <c r="AT692" s="59"/>
      <c r="AU692" s="59"/>
      <c r="AV692" s="59"/>
      <c r="AW692" s="59"/>
      <c r="AX692" s="59"/>
      <c r="AY692" s="59"/>
      <c r="AZ692" s="59"/>
      <c r="BA692" s="59"/>
    </row>
    <row r="693" spans="3:53" s="60" customFormat="1" ht="12">
      <c r="C693" s="70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66"/>
      <c r="W693" s="66"/>
      <c r="X693" s="66"/>
      <c r="Y693" s="66"/>
      <c r="Z693" s="66"/>
      <c r="AA693" s="70"/>
      <c r="AB693" s="66"/>
      <c r="AC693" s="66"/>
      <c r="AD693" s="66"/>
      <c r="AE693" s="59"/>
      <c r="AF693" s="59"/>
      <c r="AG693" s="59"/>
      <c r="AH693" s="59"/>
      <c r="AI693" s="59"/>
      <c r="AJ693" s="59"/>
      <c r="AK693" s="59"/>
      <c r="AL693" s="59"/>
      <c r="AM693" s="59"/>
      <c r="AN693" s="59"/>
      <c r="AO693" s="59"/>
      <c r="AP693" s="59"/>
      <c r="AQ693" s="59"/>
      <c r="AR693" s="59"/>
      <c r="AS693" s="59"/>
      <c r="AT693" s="59"/>
      <c r="AU693" s="59"/>
      <c r="AV693" s="59"/>
      <c r="AW693" s="59"/>
      <c r="AX693" s="59"/>
      <c r="AY693" s="59"/>
      <c r="AZ693" s="59"/>
      <c r="BA693" s="59"/>
    </row>
    <row r="694" spans="3:53" s="60" customFormat="1" ht="12"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66"/>
      <c r="W694" s="66"/>
      <c r="X694" s="66"/>
      <c r="Y694" s="66"/>
      <c r="Z694" s="66"/>
      <c r="AA694" s="70"/>
      <c r="AB694" s="66"/>
      <c r="AC694" s="66"/>
      <c r="AD694" s="66"/>
      <c r="AE694" s="59"/>
      <c r="AF694" s="59"/>
      <c r="AG694" s="59"/>
      <c r="AH694" s="59"/>
      <c r="AI694" s="59"/>
      <c r="AJ694" s="59"/>
      <c r="AK694" s="59"/>
      <c r="AL694" s="59"/>
      <c r="AM694" s="59"/>
      <c r="AN694" s="59"/>
      <c r="AO694" s="59"/>
      <c r="AP694" s="59"/>
      <c r="AQ694" s="59"/>
      <c r="AR694" s="59"/>
      <c r="AS694" s="59"/>
      <c r="AT694" s="59"/>
      <c r="AU694" s="59"/>
      <c r="AV694" s="59"/>
      <c r="AW694" s="59"/>
      <c r="AX694" s="59"/>
      <c r="AY694" s="59"/>
      <c r="AZ694" s="59"/>
      <c r="BA694" s="59"/>
    </row>
    <row r="695" spans="3:53" s="60" customFormat="1" ht="12">
      <c r="C695" s="70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66"/>
      <c r="W695" s="66"/>
      <c r="X695" s="66"/>
      <c r="Y695" s="66"/>
      <c r="Z695" s="66"/>
      <c r="AA695" s="70"/>
      <c r="AB695" s="66"/>
      <c r="AC695" s="66"/>
      <c r="AD695" s="66"/>
      <c r="AE695" s="59"/>
      <c r="AF695" s="59"/>
      <c r="AG695" s="59"/>
      <c r="AH695" s="59"/>
      <c r="AI695" s="59"/>
      <c r="AJ695" s="59"/>
      <c r="AK695" s="59"/>
      <c r="AL695" s="59"/>
      <c r="AM695" s="59"/>
      <c r="AN695" s="59"/>
      <c r="AO695" s="59"/>
      <c r="AP695" s="59"/>
      <c r="AQ695" s="59"/>
      <c r="AR695" s="59"/>
      <c r="AS695" s="59"/>
      <c r="AT695" s="59"/>
      <c r="AU695" s="59"/>
      <c r="AV695" s="59"/>
      <c r="AW695" s="59"/>
      <c r="AX695" s="59"/>
      <c r="AY695" s="59"/>
      <c r="AZ695" s="59"/>
      <c r="BA695" s="59"/>
    </row>
    <row r="696" spans="3:53" s="60" customFormat="1" ht="12">
      <c r="C696" s="70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66"/>
      <c r="W696" s="66"/>
      <c r="X696" s="66"/>
      <c r="Y696" s="66"/>
      <c r="Z696" s="66"/>
      <c r="AA696" s="70"/>
      <c r="AB696" s="66"/>
      <c r="AC696" s="66"/>
      <c r="AD696" s="66"/>
      <c r="AE696" s="59"/>
      <c r="AF696" s="59"/>
      <c r="AG696" s="59"/>
      <c r="AH696" s="59"/>
      <c r="AI696" s="59"/>
      <c r="AJ696" s="59"/>
      <c r="AK696" s="59"/>
      <c r="AL696" s="59"/>
      <c r="AM696" s="59"/>
      <c r="AN696" s="59"/>
      <c r="AO696" s="59"/>
      <c r="AP696" s="59"/>
      <c r="AQ696" s="59"/>
      <c r="AR696" s="59"/>
      <c r="AS696" s="59"/>
      <c r="AT696" s="59"/>
      <c r="AU696" s="59"/>
      <c r="AV696" s="59"/>
      <c r="AW696" s="59"/>
      <c r="AX696" s="59"/>
      <c r="AY696" s="59"/>
      <c r="AZ696" s="59"/>
      <c r="BA696" s="59"/>
    </row>
    <row r="697" spans="3:53" s="60" customFormat="1" ht="12">
      <c r="C697" s="70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66"/>
      <c r="W697" s="66"/>
      <c r="X697" s="66"/>
      <c r="Y697" s="66"/>
      <c r="Z697" s="66"/>
      <c r="AA697" s="70"/>
      <c r="AB697" s="66"/>
      <c r="AC697" s="66"/>
      <c r="AD697" s="66"/>
      <c r="AE697" s="59"/>
      <c r="AF697" s="59"/>
      <c r="AG697" s="59"/>
      <c r="AH697" s="59"/>
      <c r="AI697" s="59"/>
      <c r="AJ697" s="59"/>
      <c r="AK697" s="59"/>
      <c r="AL697" s="59"/>
      <c r="AM697" s="59"/>
      <c r="AN697" s="59"/>
      <c r="AO697" s="59"/>
      <c r="AP697" s="59"/>
      <c r="AQ697" s="59"/>
      <c r="AR697" s="59"/>
      <c r="AS697" s="59"/>
      <c r="AT697" s="59"/>
      <c r="AU697" s="59"/>
      <c r="AV697" s="59"/>
      <c r="AW697" s="59"/>
      <c r="AX697" s="59"/>
      <c r="AY697" s="59"/>
      <c r="AZ697" s="59"/>
      <c r="BA697" s="59"/>
    </row>
    <row r="698" spans="3:53" s="60" customFormat="1" ht="12"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66"/>
      <c r="W698" s="66"/>
      <c r="X698" s="66"/>
      <c r="Y698" s="66"/>
      <c r="Z698" s="66"/>
      <c r="AA698" s="70"/>
      <c r="AB698" s="66"/>
      <c r="AC698" s="66"/>
      <c r="AD698" s="66"/>
      <c r="AE698" s="59"/>
      <c r="AF698" s="59"/>
      <c r="AG698" s="59"/>
      <c r="AH698" s="59"/>
      <c r="AI698" s="59"/>
      <c r="AJ698" s="59"/>
      <c r="AK698" s="59"/>
      <c r="AL698" s="59"/>
      <c r="AM698" s="59"/>
      <c r="AN698" s="59"/>
      <c r="AO698" s="59"/>
      <c r="AP698" s="59"/>
      <c r="AQ698" s="59"/>
      <c r="AR698" s="59"/>
      <c r="AS698" s="59"/>
      <c r="AT698" s="59"/>
      <c r="AU698" s="59"/>
      <c r="AV698" s="59"/>
      <c r="AW698" s="59"/>
      <c r="AX698" s="59"/>
      <c r="AY698" s="59"/>
      <c r="AZ698" s="59"/>
      <c r="BA698" s="59"/>
    </row>
    <row r="699" spans="3:53" s="60" customFormat="1" ht="12"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66"/>
      <c r="W699" s="66"/>
      <c r="X699" s="66"/>
      <c r="Y699" s="66"/>
      <c r="Z699" s="66"/>
      <c r="AA699" s="70"/>
      <c r="AB699" s="66"/>
      <c r="AC699" s="66"/>
      <c r="AD699" s="66"/>
      <c r="AE699" s="59"/>
      <c r="AF699" s="59"/>
      <c r="AG699" s="59"/>
      <c r="AH699" s="59"/>
      <c r="AI699" s="59"/>
      <c r="AJ699" s="59"/>
      <c r="AK699" s="59"/>
      <c r="AL699" s="59"/>
      <c r="AM699" s="59"/>
      <c r="AN699" s="59"/>
      <c r="AO699" s="59"/>
      <c r="AP699" s="59"/>
      <c r="AQ699" s="59"/>
      <c r="AR699" s="59"/>
      <c r="AS699" s="59"/>
      <c r="AT699" s="59"/>
      <c r="AU699" s="59"/>
      <c r="AV699" s="59"/>
      <c r="AW699" s="59"/>
      <c r="AX699" s="59"/>
      <c r="AY699" s="59"/>
      <c r="AZ699" s="59"/>
      <c r="BA699" s="59"/>
    </row>
    <row r="700" spans="3:53" s="60" customFormat="1" ht="12">
      <c r="C700" s="70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66"/>
      <c r="W700" s="66"/>
      <c r="X700" s="66"/>
      <c r="Y700" s="66"/>
      <c r="Z700" s="66"/>
      <c r="AA700" s="70"/>
      <c r="AB700" s="66"/>
      <c r="AC700" s="66"/>
      <c r="AD700" s="66"/>
      <c r="AE700" s="59"/>
      <c r="AF700" s="59"/>
      <c r="AG700" s="59"/>
      <c r="AH700" s="59"/>
      <c r="AI700" s="59"/>
      <c r="AJ700" s="59"/>
      <c r="AK700" s="59"/>
      <c r="AL700" s="59"/>
      <c r="AM700" s="59"/>
      <c r="AN700" s="59"/>
      <c r="AO700" s="59"/>
      <c r="AP700" s="59"/>
      <c r="AQ700" s="59"/>
      <c r="AR700" s="59"/>
      <c r="AS700" s="59"/>
      <c r="AT700" s="59"/>
      <c r="AU700" s="59"/>
      <c r="AV700" s="59"/>
      <c r="AW700" s="59"/>
      <c r="AX700" s="59"/>
      <c r="AY700" s="59"/>
      <c r="AZ700" s="59"/>
      <c r="BA700" s="59"/>
    </row>
    <row r="701" spans="3:53" s="60" customFormat="1" ht="12">
      <c r="C701" s="70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66"/>
      <c r="W701" s="66"/>
      <c r="X701" s="66"/>
      <c r="Y701" s="66"/>
      <c r="Z701" s="66"/>
      <c r="AA701" s="70"/>
      <c r="AB701" s="66"/>
      <c r="AC701" s="66"/>
      <c r="AD701" s="66"/>
      <c r="AE701" s="59"/>
      <c r="AF701" s="59"/>
      <c r="AG701" s="59"/>
      <c r="AH701" s="59"/>
      <c r="AI701" s="59"/>
      <c r="AJ701" s="59"/>
      <c r="AK701" s="59"/>
      <c r="AL701" s="59"/>
      <c r="AM701" s="59"/>
      <c r="AN701" s="59"/>
      <c r="AO701" s="59"/>
      <c r="AP701" s="59"/>
      <c r="AQ701" s="59"/>
      <c r="AR701" s="59"/>
      <c r="AS701" s="59"/>
      <c r="AT701" s="59"/>
      <c r="AU701" s="59"/>
      <c r="AV701" s="59"/>
      <c r="AW701" s="59"/>
      <c r="AX701" s="59"/>
      <c r="AY701" s="59"/>
      <c r="AZ701" s="59"/>
      <c r="BA701" s="59"/>
    </row>
    <row r="702" spans="3:53" s="60" customFormat="1" ht="12">
      <c r="C702" s="70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66"/>
      <c r="W702" s="66"/>
      <c r="X702" s="66"/>
      <c r="Y702" s="66"/>
      <c r="Z702" s="66"/>
      <c r="AA702" s="70"/>
      <c r="AB702" s="66"/>
      <c r="AC702" s="66"/>
      <c r="AD702" s="66"/>
      <c r="AE702" s="59"/>
      <c r="AF702" s="59"/>
      <c r="AG702" s="59"/>
      <c r="AH702" s="59"/>
      <c r="AI702" s="59"/>
      <c r="AJ702" s="59"/>
      <c r="AK702" s="59"/>
      <c r="AL702" s="59"/>
      <c r="AM702" s="59"/>
      <c r="AN702" s="59"/>
      <c r="AO702" s="59"/>
      <c r="AP702" s="59"/>
      <c r="AQ702" s="59"/>
      <c r="AR702" s="59"/>
      <c r="AS702" s="59"/>
      <c r="AT702" s="59"/>
      <c r="AU702" s="59"/>
      <c r="AV702" s="59"/>
      <c r="AW702" s="59"/>
      <c r="AX702" s="59"/>
      <c r="AY702" s="59"/>
      <c r="AZ702" s="59"/>
      <c r="BA702" s="59"/>
    </row>
    <row r="703" spans="3:53" s="60" customFormat="1" ht="12">
      <c r="C703" s="70"/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66"/>
      <c r="W703" s="66"/>
      <c r="X703" s="66"/>
      <c r="Y703" s="66"/>
      <c r="Z703" s="66"/>
      <c r="AA703" s="70"/>
      <c r="AB703" s="66"/>
      <c r="AC703" s="66"/>
      <c r="AD703" s="66"/>
      <c r="AE703" s="59"/>
      <c r="AF703" s="59"/>
      <c r="AG703" s="59"/>
      <c r="AH703" s="59"/>
      <c r="AI703" s="59"/>
      <c r="AJ703" s="59"/>
      <c r="AK703" s="59"/>
      <c r="AL703" s="59"/>
      <c r="AM703" s="59"/>
      <c r="AN703" s="59"/>
      <c r="AO703" s="59"/>
      <c r="AP703" s="59"/>
      <c r="AQ703" s="59"/>
      <c r="AR703" s="59"/>
      <c r="AS703" s="59"/>
      <c r="AT703" s="59"/>
      <c r="AU703" s="59"/>
      <c r="AV703" s="59"/>
      <c r="AW703" s="59"/>
      <c r="AX703" s="59"/>
      <c r="AY703" s="59"/>
      <c r="AZ703" s="59"/>
      <c r="BA703" s="59"/>
    </row>
    <row r="704" spans="3:53" s="60" customFormat="1" ht="12"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66"/>
      <c r="W704" s="66"/>
      <c r="X704" s="66"/>
      <c r="Y704" s="66"/>
      <c r="Z704" s="66"/>
      <c r="AA704" s="70"/>
      <c r="AB704" s="66"/>
      <c r="AC704" s="66"/>
      <c r="AD704" s="66"/>
      <c r="AE704" s="59"/>
      <c r="AF704" s="59"/>
      <c r="AG704" s="59"/>
      <c r="AH704" s="59"/>
      <c r="AI704" s="59"/>
      <c r="AJ704" s="59"/>
      <c r="AK704" s="59"/>
      <c r="AL704" s="59"/>
      <c r="AM704" s="59"/>
      <c r="AN704" s="59"/>
      <c r="AO704" s="59"/>
      <c r="AP704" s="59"/>
      <c r="AQ704" s="59"/>
      <c r="AR704" s="59"/>
      <c r="AS704" s="59"/>
      <c r="AT704" s="59"/>
      <c r="AU704" s="59"/>
      <c r="AV704" s="59"/>
      <c r="AW704" s="59"/>
      <c r="AX704" s="59"/>
      <c r="AY704" s="59"/>
      <c r="AZ704" s="59"/>
      <c r="BA704" s="59"/>
    </row>
    <row r="705" spans="3:53" s="60" customFormat="1" ht="12">
      <c r="C705" s="70"/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66"/>
      <c r="W705" s="66"/>
      <c r="X705" s="66"/>
      <c r="Y705" s="66"/>
      <c r="Z705" s="66"/>
      <c r="AA705" s="70"/>
      <c r="AB705" s="66"/>
      <c r="AC705" s="66"/>
      <c r="AD705" s="66"/>
      <c r="AE705" s="59"/>
      <c r="AF705" s="59"/>
      <c r="AG705" s="59"/>
      <c r="AH705" s="59"/>
      <c r="AI705" s="59"/>
      <c r="AJ705" s="59"/>
      <c r="AK705" s="59"/>
      <c r="AL705" s="59"/>
      <c r="AM705" s="59"/>
      <c r="AN705" s="59"/>
      <c r="AO705" s="59"/>
      <c r="AP705" s="59"/>
      <c r="AQ705" s="59"/>
      <c r="AR705" s="59"/>
      <c r="AS705" s="59"/>
      <c r="AT705" s="59"/>
      <c r="AU705" s="59"/>
      <c r="AV705" s="59"/>
      <c r="AW705" s="59"/>
      <c r="AX705" s="59"/>
      <c r="AY705" s="59"/>
      <c r="AZ705" s="59"/>
      <c r="BA705" s="59"/>
    </row>
    <row r="706" spans="3:53" s="60" customFormat="1" ht="12"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66"/>
      <c r="W706" s="66"/>
      <c r="X706" s="66"/>
      <c r="Y706" s="66"/>
      <c r="Z706" s="66"/>
      <c r="AA706" s="70"/>
      <c r="AB706" s="66"/>
      <c r="AC706" s="66"/>
      <c r="AD706" s="66"/>
      <c r="AE706" s="59"/>
      <c r="AF706" s="59"/>
      <c r="AG706" s="59"/>
      <c r="AH706" s="59"/>
      <c r="AI706" s="59"/>
      <c r="AJ706" s="59"/>
      <c r="AK706" s="59"/>
      <c r="AL706" s="59"/>
      <c r="AM706" s="59"/>
      <c r="AN706" s="59"/>
      <c r="AO706" s="59"/>
      <c r="AP706" s="59"/>
      <c r="AQ706" s="59"/>
      <c r="AR706" s="59"/>
      <c r="AS706" s="59"/>
      <c r="AT706" s="59"/>
      <c r="AU706" s="59"/>
      <c r="AV706" s="59"/>
      <c r="AW706" s="59"/>
      <c r="AX706" s="59"/>
      <c r="AY706" s="59"/>
      <c r="AZ706" s="59"/>
      <c r="BA706" s="59"/>
    </row>
    <row r="707" spans="3:53" s="60" customFormat="1" ht="12">
      <c r="C707" s="70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66"/>
      <c r="W707" s="66"/>
      <c r="X707" s="66"/>
      <c r="Y707" s="66"/>
      <c r="Z707" s="66"/>
      <c r="AA707" s="70"/>
      <c r="AB707" s="66"/>
      <c r="AC707" s="66"/>
      <c r="AD707" s="66"/>
      <c r="AE707" s="59"/>
      <c r="AF707" s="59"/>
      <c r="AG707" s="59"/>
      <c r="AH707" s="59"/>
      <c r="AI707" s="59"/>
      <c r="AJ707" s="59"/>
      <c r="AK707" s="59"/>
      <c r="AL707" s="59"/>
      <c r="AM707" s="59"/>
      <c r="AN707" s="59"/>
      <c r="AO707" s="59"/>
      <c r="AP707" s="59"/>
      <c r="AQ707" s="59"/>
      <c r="AR707" s="59"/>
      <c r="AS707" s="59"/>
      <c r="AT707" s="59"/>
      <c r="AU707" s="59"/>
      <c r="AV707" s="59"/>
      <c r="AW707" s="59"/>
      <c r="AX707" s="59"/>
      <c r="AY707" s="59"/>
      <c r="AZ707" s="59"/>
      <c r="BA707" s="59"/>
    </row>
    <row r="708" spans="3:53" s="60" customFormat="1" ht="12">
      <c r="C708" s="70"/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66"/>
      <c r="W708" s="66"/>
      <c r="X708" s="66"/>
      <c r="Y708" s="66"/>
      <c r="Z708" s="66"/>
      <c r="AA708" s="70"/>
      <c r="AB708" s="66"/>
      <c r="AC708" s="66"/>
      <c r="AD708" s="66"/>
      <c r="AE708" s="59"/>
      <c r="AF708" s="59"/>
      <c r="AG708" s="59"/>
      <c r="AH708" s="59"/>
      <c r="AI708" s="59"/>
      <c r="AJ708" s="59"/>
      <c r="AK708" s="59"/>
      <c r="AL708" s="59"/>
      <c r="AM708" s="59"/>
      <c r="AN708" s="59"/>
      <c r="AO708" s="59"/>
      <c r="AP708" s="59"/>
      <c r="AQ708" s="59"/>
      <c r="AR708" s="59"/>
      <c r="AS708" s="59"/>
      <c r="AT708" s="59"/>
      <c r="AU708" s="59"/>
      <c r="AV708" s="59"/>
      <c r="AW708" s="59"/>
      <c r="AX708" s="59"/>
      <c r="AY708" s="59"/>
      <c r="AZ708" s="59"/>
      <c r="BA708" s="59"/>
    </row>
    <row r="709" spans="3:53" s="60" customFormat="1" ht="12">
      <c r="C709" s="7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66"/>
      <c r="W709" s="66"/>
      <c r="X709" s="66"/>
      <c r="Y709" s="66"/>
      <c r="Z709" s="66"/>
      <c r="AA709" s="70"/>
      <c r="AB709" s="66"/>
      <c r="AC709" s="66"/>
      <c r="AD709" s="66"/>
      <c r="AE709" s="59"/>
      <c r="AF709" s="59"/>
      <c r="AG709" s="59"/>
      <c r="AH709" s="59"/>
      <c r="AI709" s="59"/>
      <c r="AJ709" s="59"/>
      <c r="AK709" s="59"/>
      <c r="AL709" s="59"/>
      <c r="AM709" s="59"/>
      <c r="AN709" s="59"/>
      <c r="AO709" s="59"/>
      <c r="AP709" s="59"/>
      <c r="AQ709" s="59"/>
      <c r="AR709" s="59"/>
      <c r="AS709" s="59"/>
      <c r="AT709" s="59"/>
      <c r="AU709" s="59"/>
      <c r="AV709" s="59"/>
      <c r="AW709" s="59"/>
      <c r="AX709" s="59"/>
      <c r="AY709" s="59"/>
      <c r="AZ709" s="59"/>
      <c r="BA709" s="59"/>
    </row>
    <row r="710" spans="3:53" s="60" customFormat="1" ht="12">
      <c r="C710" s="70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66"/>
      <c r="W710" s="66"/>
      <c r="X710" s="66"/>
      <c r="Y710" s="66"/>
      <c r="Z710" s="66"/>
      <c r="AA710" s="70"/>
      <c r="AB710" s="66"/>
      <c r="AC710" s="66"/>
      <c r="AD710" s="66"/>
      <c r="AE710" s="59"/>
      <c r="AF710" s="59"/>
      <c r="AG710" s="59"/>
      <c r="AH710" s="59"/>
      <c r="AI710" s="59"/>
      <c r="AJ710" s="59"/>
      <c r="AK710" s="59"/>
      <c r="AL710" s="59"/>
      <c r="AM710" s="59"/>
      <c r="AN710" s="59"/>
      <c r="AO710" s="59"/>
      <c r="AP710" s="59"/>
      <c r="AQ710" s="59"/>
      <c r="AR710" s="59"/>
      <c r="AS710" s="59"/>
      <c r="AT710" s="59"/>
      <c r="AU710" s="59"/>
      <c r="AV710" s="59"/>
      <c r="AW710" s="59"/>
      <c r="AX710" s="59"/>
      <c r="AY710" s="59"/>
      <c r="AZ710" s="59"/>
      <c r="BA710" s="59"/>
    </row>
    <row r="711" spans="3:53" s="60" customFormat="1" ht="12">
      <c r="C711" s="70"/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66"/>
      <c r="W711" s="66"/>
      <c r="X711" s="66"/>
      <c r="Y711" s="66"/>
      <c r="Z711" s="66"/>
      <c r="AA711" s="70"/>
      <c r="AB711" s="66"/>
      <c r="AC711" s="66"/>
      <c r="AD711" s="66"/>
      <c r="AE711" s="59"/>
      <c r="AF711" s="59"/>
      <c r="AG711" s="59"/>
      <c r="AH711" s="59"/>
      <c r="AI711" s="59"/>
      <c r="AJ711" s="59"/>
      <c r="AK711" s="59"/>
      <c r="AL711" s="59"/>
      <c r="AM711" s="59"/>
      <c r="AN711" s="59"/>
      <c r="AO711" s="59"/>
      <c r="AP711" s="59"/>
      <c r="AQ711" s="59"/>
      <c r="AR711" s="59"/>
      <c r="AS711" s="59"/>
      <c r="AT711" s="59"/>
      <c r="AU711" s="59"/>
      <c r="AV711" s="59"/>
      <c r="AW711" s="59"/>
      <c r="AX711" s="59"/>
      <c r="AY711" s="59"/>
      <c r="AZ711" s="59"/>
      <c r="BA711" s="59"/>
    </row>
    <row r="712" spans="3:53" s="60" customFormat="1" ht="12">
      <c r="C712" s="70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66"/>
      <c r="W712" s="66"/>
      <c r="X712" s="66"/>
      <c r="Y712" s="66"/>
      <c r="Z712" s="66"/>
      <c r="AA712" s="70"/>
      <c r="AB712" s="66"/>
      <c r="AC712" s="66"/>
      <c r="AD712" s="66"/>
      <c r="AE712" s="59"/>
      <c r="AF712" s="59"/>
      <c r="AG712" s="59"/>
      <c r="AH712" s="59"/>
      <c r="AI712" s="59"/>
      <c r="AJ712" s="59"/>
      <c r="AK712" s="59"/>
      <c r="AL712" s="59"/>
      <c r="AM712" s="59"/>
      <c r="AN712" s="59"/>
      <c r="AO712" s="59"/>
      <c r="AP712" s="59"/>
      <c r="AQ712" s="59"/>
      <c r="AR712" s="59"/>
      <c r="AS712" s="59"/>
      <c r="AT712" s="59"/>
      <c r="AU712" s="59"/>
      <c r="AV712" s="59"/>
      <c r="AW712" s="59"/>
      <c r="AX712" s="59"/>
      <c r="AY712" s="59"/>
      <c r="AZ712" s="59"/>
      <c r="BA712" s="59"/>
    </row>
    <row r="713" spans="3:53" s="60" customFormat="1" ht="12"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66"/>
      <c r="W713" s="66"/>
      <c r="X713" s="66"/>
      <c r="Y713" s="66"/>
      <c r="Z713" s="66"/>
      <c r="AA713" s="70"/>
      <c r="AB713" s="66"/>
      <c r="AC713" s="66"/>
      <c r="AD713" s="66"/>
      <c r="AE713" s="59"/>
      <c r="AF713" s="59"/>
      <c r="AG713" s="59"/>
      <c r="AH713" s="59"/>
      <c r="AI713" s="59"/>
      <c r="AJ713" s="59"/>
      <c r="AK713" s="59"/>
      <c r="AL713" s="59"/>
      <c r="AM713" s="59"/>
      <c r="AN713" s="59"/>
      <c r="AO713" s="59"/>
      <c r="AP713" s="59"/>
      <c r="AQ713" s="59"/>
      <c r="AR713" s="59"/>
      <c r="AS713" s="59"/>
      <c r="AT713" s="59"/>
      <c r="AU713" s="59"/>
      <c r="AV713" s="59"/>
      <c r="AW713" s="59"/>
      <c r="AX713" s="59"/>
      <c r="AY713" s="59"/>
      <c r="AZ713" s="59"/>
      <c r="BA713" s="59"/>
    </row>
    <row r="714" spans="3:53" s="60" customFormat="1" ht="12"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66"/>
      <c r="W714" s="66"/>
      <c r="X714" s="66"/>
      <c r="Y714" s="66"/>
      <c r="Z714" s="66"/>
      <c r="AA714" s="70"/>
      <c r="AB714" s="66"/>
      <c r="AC714" s="66"/>
      <c r="AD714" s="66"/>
      <c r="AE714" s="59"/>
      <c r="AF714" s="59"/>
      <c r="AG714" s="59"/>
      <c r="AH714" s="59"/>
      <c r="AI714" s="59"/>
      <c r="AJ714" s="59"/>
      <c r="AK714" s="59"/>
      <c r="AL714" s="59"/>
      <c r="AM714" s="59"/>
      <c r="AN714" s="59"/>
      <c r="AO714" s="59"/>
      <c r="AP714" s="59"/>
      <c r="AQ714" s="59"/>
      <c r="AR714" s="59"/>
      <c r="AS714" s="59"/>
      <c r="AT714" s="59"/>
      <c r="AU714" s="59"/>
      <c r="AV714" s="59"/>
      <c r="AW714" s="59"/>
      <c r="AX714" s="59"/>
      <c r="AY714" s="59"/>
      <c r="AZ714" s="59"/>
      <c r="BA714" s="59"/>
    </row>
    <row r="715" spans="3:53" s="60" customFormat="1" ht="12">
      <c r="C715" s="70"/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66"/>
      <c r="W715" s="66"/>
      <c r="X715" s="66"/>
      <c r="Y715" s="66"/>
      <c r="Z715" s="66"/>
      <c r="AA715" s="70"/>
      <c r="AB715" s="66"/>
      <c r="AC715" s="66"/>
      <c r="AD715" s="66"/>
      <c r="AE715" s="59"/>
      <c r="AF715" s="59"/>
      <c r="AG715" s="59"/>
      <c r="AH715" s="59"/>
      <c r="AI715" s="59"/>
      <c r="AJ715" s="59"/>
      <c r="AK715" s="59"/>
      <c r="AL715" s="59"/>
      <c r="AM715" s="59"/>
      <c r="AN715" s="59"/>
      <c r="AO715" s="59"/>
      <c r="AP715" s="59"/>
      <c r="AQ715" s="59"/>
      <c r="AR715" s="59"/>
      <c r="AS715" s="59"/>
      <c r="AT715" s="59"/>
      <c r="AU715" s="59"/>
      <c r="AV715" s="59"/>
      <c r="AW715" s="59"/>
      <c r="AX715" s="59"/>
      <c r="AY715" s="59"/>
      <c r="AZ715" s="59"/>
      <c r="BA715" s="59"/>
    </row>
    <row r="716" spans="3:53" s="60" customFormat="1" ht="12">
      <c r="C716" s="70"/>
      <c r="D716" s="70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66"/>
      <c r="W716" s="66"/>
      <c r="X716" s="66"/>
      <c r="Y716" s="66"/>
      <c r="Z716" s="66"/>
      <c r="AA716" s="70"/>
      <c r="AB716" s="66"/>
      <c r="AC716" s="66"/>
      <c r="AD716" s="66"/>
      <c r="AE716" s="59"/>
      <c r="AF716" s="59"/>
      <c r="AG716" s="59"/>
      <c r="AH716" s="59"/>
      <c r="AI716" s="59"/>
      <c r="AJ716" s="59"/>
      <c r="AK716" s="59"/>
      <c r="AL716" s="59"/>
      <c r="AM716" s="59"/>
      <c r="AN716" s="59"/>
      <c r="AO716" s="59"/>
      <c r="AP716" s="59"/>
      <c r="AQ716" s="59"/>
      <c r="AR716" s="59"/>
      <c r="AS716" s="59"/>
      <c r="AT716" s="59"/>
      <c r="AU716" s="59"/>
      <c r="AV716" s="59"/>
      <c r="AW716" s="59"/>
      <c r="AX716" s="59"/>
      <c r="AY716" s="59"/>
      <c r="AZ716" s="59"/>
      <c r="BA716" s="59"/>
    </row>
    <row r="717" spans="3:53" s="60" customFormat="1" ht="12">
      <c r="C717" s="70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66"/>
      <c r="W717" s="66"/>
      <c r="X717" s="66"/>
      <c r="Y717" s="66"/>
      <c r="Z717" s="66"/>
      <c r="AA717" s="70"/>
      <c r="AB717" s="66"/>
      <c r="AC717" s="66"/>
      <c r="AD717" s="66"/>
      <c r="AE717" s="59"/>
      <c r="AF717" s="59"/>
      <c r="AG717" s="59"/>
      <c r="AH717" s="59"/>
      <c r="AI717" s="59"/>
      <c r="AJ717" s="59"/>
      <c r="AK717" s="59"/>
      <c r="AL717" s="59"/>
      <c r="AM717" s="59"/>
      <c r="AN717" s="59"/>
      <c r="AO717" s="59"/>
      <c r="AP717" s="59"/>
      <c r="AQ717" s="59"/>
      <c r="AR717" s="59"/>
      <c r="AS717" s="59"/>
      <c r="AT717" s="59"/>
      <c r="AU717" s="59"/>
      <c r="AV717" s="59"/>
      <c r="AW717" s="59"/>
      <c r="AX717" s="59"/>
      <c r="AY717" s="59"/>
      <c r="AZ717" s="59"/>
      <c r="BA717" s="59"/>
    </row>
    <row r="718" spans="3:53" s="60" customFormat="1" ht="12">
      <c r="C718" s="70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66"/>
      <c r="W718" s="66"/>
      <c r="X718" s="66"/>
      <c r="Y718" s="66"/>
      <c r="Z718" s="66"/>
      <c r="AA718" s="70"/>
      <c r="AB718" s="66"/>
      <c r="AC718" s="66"/>
      <c r="AD718" s="66"/>
      <c r="AE718" s="59"/>
      <c r="AF718" s="59"/>
      <c r="AG718" s="59"/>
      <c r="AH718" s="59"/>
      <c r="AI718" s="59"/>
      <c r="AJ718" s="59"/>
      <c r="AK718" s="59"/>
      <c r="AL718" s="59"/>
      <c r="AM718" s="59"/>
      <c r="AN718" s="59"/>
      <c r="AO718" s="59"/>
      <c r="AP718" s="59"/>
      <c r="AQ718" s="59"/>
      <c r="AR718" s="59"/>
      <c r="AS718" s="59"/>
      <c r="AT718" s="59"/>
      <c r="AU718" s="59"/>
      <c r="AV718" s="59"/>
      <c r="AW718" s="59"/>
      <c r="AX718" s="59"/>
      <c r="AY718" s="59"/>
      <c r="AZ718" s="59"/>
      <c r="BA718" s="59"/>
    </row>
    <row r="719" spans="3:53" s="60" customFormat="1" ht="12">
      <c r="C719" s="70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66"/>
      <c r="W719" s="66"/>
      <c r="X719" s="66"/>
      <c r="Y719" s="66"/>
      <c r="Z719" s="66"/>
      <c r="AA719" s="70"/>
      <c r="AB719" s="66"/>
      <c r="AC719" s="66"/>
      <c r="AD719" s="66"/>
      <c r="AE719" s="59"/>
      <c r="AF719" s="59"/>
      <c r="AG719" s="59"/>
      <c r="AH719" s="59"/>
      <c r="AI719" s="59"/>
      <c r="AJ719" s="59"/>
      <c r="AK719" s="59"/>
      <c r="AL719" s="59"/>
      <c r="AM719" s="59"/>
      <c r="AN719" s="59"/>
      <c r="AO719" s="59"/>
      <c r="AP719" s="59"/>
      <c r="AQ719" s="59"/>
      <c r="AR719" s="59"/>
      <c r="AS719" s="59"/>
      <c r="AT719" s="59"/>
      <c r="AU719" s="59"/>
      <c r="AV719" s="59"/>
      <c r="AW719" s="59"/>
      <c r="AX719" s="59"/>
      <c r="AY719" s="59"/>
      <c r="AZ719" s="59"/>
      <c r="BA719" s="59"/>
    </row>
    <row r="720" spans="3:53" s="60" customFormat="1" ht="12"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66"/>
      <c r="W720" s="66"/>
      <c r="X720" s="66"/>
      <c r="Y720" s="66"/>
      <c r="Z720" s="66"/>
      <c r="AA720" s="70"/>
      <c r="AB720" s="66"/>
      <c r="AC720" s="66"/>
      <c r="AD720" s="66"/>
      <c r="AE720" s="59"/>
      <c r="AF720" s="59"/>
      <c r="AG720" s="59"/>
      <c r="AH720" s="59"/>
      <c r="AI720" s="59"/>
      <c r="AJ720" s="59"/>
      <c r="AK720" s="59"/>
      <c r="AL720" s="59"/>
      <c r="AM720" s="59"/>
      <c r="AN720" s="59"/>
      <c r="AO720" s="59"/>
      <c r="AP720" s="59"/>
      <c r="AQ720" s="59"/>
      <c r="AR720" s="59"/>
      <c r="AS720" s="59"/>
      <c r="AT720" s="59"/>
      <c r="AU720" s="59"/>
      <c r="AV720" s="59"/>
      <c r="AW720" s="59"/>
      <c r="AX720" s="59"/>
      <c r="AY720" s="59"/>
      <c r="AZ720" s="59"/>
      <c r="BA720" s="59"/>
    </row>
    <row r="721" spans="3:53" s="60" customFormat="1" ht="12">
      <c r="C721" s="70"/>
      <c r="D721" s="70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66"/>
      <c r="W721" s="66"/>
      <c r="X721" s="66"/>
      <c r="Y721" s="66"/>
      <c r="Z721" s="66"/>
      <c r="AA721" s="70"/>
      <c r="AB721" s="66"/>
      <c r="AC721" s="66"/>
      <c r="AD721" s="66"/>
      <c r="AE721" s="59"/>
      <c r="AF721" s="59"/>
      <c r="AG721" s="59"/>
      <c r="AH721" s="59"/>
      <c r="AI721" s="59"/>
      <c r="AJ721" s="59"/>
      <c r="AK721" s="59"/>
      <c r="AL721" s="59"/>
      <c r="AM721" s="59"/>
      <c r="AN721" s="59"/>
      <c r="AO721" s="59"/>
      <c r="AP721" s="59"/>
      <c r="AQ721" s="59"/>
      <c r="AR721" s="59"/>
      <c r="AS721" s="59"/>
      <c r="AT721" s="59"/>
      <c r="AU721" s="59"/>
      <c r="AV721" s="59"/>
      <c r="AW721" s="59"/>
      <c r="AX721" s="59"/>
      <c r="AY721" s="59"/>
      <c r="AZ721" s="59"/>
      <c r="BA721" s="59"/>
    </row>
    <row r="722" spans="3:53" s="60" customFormat="1" ht="12">
      <c r="C722" s="70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66"/>
      <c r="W722" s="66"/>
      <c r="X722" s="66"/>
      <c r="Y722" s="66"/>
      <c r="Z722" s="66"/>
      <c r="AA722" s="70"/>
      <c r="AB722" s="66"/>
      <c r="AC722" s="66"/>
      <c r="AD722" s="66"/>
      <c r="AE722" s="59"/>
      <c r="AF722" s="59"/>
      <c r="AG722" s="59"/>
      <c r="AH722" s="59"/>
      <c r="AI722" s="59"/>
      <c r="AJ722" s="59"/>
      <c r="AK722" s="59"/>
      <c r="AL722" s="59"/>
      <c r="AM722" s="59"/>
      <c r="AN722" s="59"/>
      <c r="AO722" s="59"/>
      <c r="AP722" s="59"/>
      <c r="AQ722" s="59"/>
      <c r="AR722" s="59"/>
      <c r="AS722" s="59"/>
      <c r="AT722" s="59"/>
      <c r="AU722" s="59"/>
      <c r="AV722" s="59"/>
      <c r="AW722" s="59"/>
      <c r="AX722" s="59"/>
      <c r="AY722" s="59"/>
      <c r="AZ722" s="59"/>
      <c r="BA722" s="59"/>
    </row>
    <row r="723" spans="3:53" s="60" customFormat="1" ht="12">
      <c r="C723" s="70"/>
      <c r="D723" s="70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66"/>
      <c r="W723" s="66"/>
      <c r="X723" s="66"/>
      <c r="Y723" s="66"/>
      <c r="Z723" s="66"/>
      <c r="AA723" s="70"/>
      <c r="AB723" s="66"/>
      <c r="AC723" s="66"/>
      <c r="AD723" s="66"/>
      <c r="AE723" s="59"/>
      <c r="AF723" s="59"/>
      <c r="AG723" s="59"/>
      <c r="AH723" s="59"/>
      <c r="AI723" s="59"/>
      <c r="AJ723" s="59"/>
      <c r="AK723" s="59"/>
      <c r="AL723" s="59"/>
      <c r="AM723" s="59"/>
      <c r="AN723" s="59"/>
      <c r="AO723" s="59"/>
      <c r="AP723" s="59"/>
      <c r="AQ723" s="59"/>
      <c r="AR723" s="59"/>
      <c r="AS723" s="59"/>
      <c r="AT723" s="59"/>
      <c r="AU723" s="59"/>
      <c r="AV723" s="59"/>
      <c r="AW723" s="59"/>
      <c r="AX723" s="59"/>
      <c r="AY723" s="59"/>
      <c r="AZ723" s="59"/>
      <c r="BA723" s="59"/>
    </row>
    <row r="724" spans="3:53" s="60" customFormat="1" ht="12"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66"/>
      <c r="W724" s="66"/>
      <c r="X724" s="66"/>
      <c r="Y724" s="66"/>
      <c r="Z724" s="66"/>
      <c r="AA724" s="70"/>
      <c r="AB724" s="66"/>
      <c r="AC724" s="66"/>
      <c r="AD724" s="66"/>
      <c r="AE724" s="59"/>
      <c r="AF724" s="59"/>
      <c r="AG724" s="59"/>
      <c r="AH724" s="59"/>
      <c r="AI724" s="59"/>
      <c r="AJ724" s="59"/>
      <c r="AK724" s="59"/>
      <c r="AL724" s="59"/>
      <c r="AM724" s="59"/>
      <c r="AN724" s="59"/>
      <c r="AO724" s="59"/>
      <c r="AP724" s="59"/>
      <c r="AQ724" s="59"/>
      <c r="AR724" s="59"/>
      <c r="AS724" s="59"/>
      <c r="AT724" s="59"/>
      <c r="AU724" s="59"/>
      <c r="AV724" s="59"/>
      <c r="AW724" s="59"/>
      <c r="AX724" s="59"/>
      <c r="AY724" s="59"/>
      <c r="AZ724" s="59"/>
      <c r="BA724" s="59"/>
    </row>
    <row r="725" spans="3:53" s="60" customFormat="1" ht="12">
      <c r="C725" s="70"/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66"/>
      <c r="W725" s="66"/>
      <c r="X725" s="66"/>
      <c r="Y725" s="66"/>
      <c r="Z725" s="66"/>
      <c r="AA725" s="70"/>
      <c r="AB725" s="66"/>
      <c r="AC725" s="66"/>
      <c r="AD725" s="66"/>
      <c r="AE725" s="59"/>
      <c r="AF725" s="59"/>
      <c r="AG725" s="59"/>
      <c r="AH725" s="59"/>
      <c r="AI725" s="59"/>
      <c r="AJ725" s="59"/>
      <c r="AK725" s="59"/>
      <c r="AL725" s="59"/>
      <c r="AM725" s="59"/>
      <c r="AN725" s="59"/>
      <c r="AO725" s="59"/>
      <c r="AP725" s="59"/>
      <c r="AQ725" s="59"/>
      <c r="AR725" s="59"/>
      <c r="AS725" s="59"/>
      <c r="AT725" s="59"/>
      <c r="AU725" s="59"/>
      <c r="AV725" s="59"/>
      <c r="AW725" s="59"/>
      <c r="AX725" s="59"/>
      <c r="AY725" s="59"/>
      <c r="AZ725" s="59"/>
      <c r="BA725" s="59"/>
    </row>
    <row r="726" spans="3:53" s="60" customFormat="1" ht="12">
      <c r="C726" s="70"/>
      <c r="D726" s="70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66"/>
      <c r="W726" s="66"/>
      <c r="X726" s="66"/>
      <c r="Y726" s="66"/>
      <c r="Z726" s="66"/>
      <c r="AA726" s="70"/>
      <c r="AB726" s="66"/>
      <c r="AC726" s="66"/>
      <c r="AD726" s="66"/>
      <c r="AE726" s="59"/>
      <c r="AF726" s="59"/>
      <c r="AG726" s="59"/>
      <c r="AH726" s="59"/>
      <c r="AI726" s="59"/>
      <c r="AJ726" s="59"/>
      <c r="AK726" s="59"/>
      <c r="AL726" s="59"/>
      <c r="AM726" s="59"/>
      <c r="AN726" s="59"/>
      <c r="AO726" s="59"/>
      <c r="AP726" s="59"/>
      <c r="AQ726" s="59"/>
      <c r="AR726" s="59"/>
      <c r="AS726" s="59"/>
      <c r="AT726" s="59"/>
      <c r="AU726" s="59"/>
      <c r="AV726" s="59"/>
      <c r="AW726" s="59"/>
      <c r="AX726" s="59"/>
      <c r="AY726" s="59"/>
      <c r="AZ726" s="59"/>
      <c r="BA726" s="59"/>
    </row>
    <row r="727" spans="3:53" s="60" customFormat="1" ht="12">
      <c r="C727" s="70"/>
      <c r="D727" s="70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66"/>
      <c r="W727" s="66"/>
      <c r="X727" s="66"/>
      <c r="Y727" s="66"/>
      <c r="Z727" s="66"/>
      <c r="AA727" s="70"/>
      <c r="AB727" s="66"/>
      <c r="AC727" s="66"/>
      <c r="AD727" s="66"/>
      <c r="AE727" s="59"/>
      <c r="AF727" s="59"/>
      <c r="AG727" s="59"/>
      <c r="AH727" s="59"/>
      <c r="AI727" s="59"/>
      <c r="AJ727" s="59"/>
      <c r="AK727" s="59"/>
      <c r="AL727" s="59"/>
      <c r="AM727" s="59"/>
      <c r="AN727" s="59"/>
      <c r="AO727" s="59"/>
      <c r="AP727" s="59"/>
      <c r="AQ727" s="59"/>
      <c r="AR727" s="59"/>
      <c r="AS727" s="59"/>
      <c r="AT727" s="59"/>
      <c r="AU727" s="59"/>
      <c r="AV727" s="59"/>
      <c r="AW727" s="59"/>
      <c r="AX727" s="59"/>
      <c r="AY727" s="59"/>
      <c r="AZ727" s="59"/>
      <c r="BA727" s="59"/>
    </row>
    <row r="728" spans="3:53" s="60" customFormat="1" ht="12">
      <c r="C728" s="70"/>
      <c r="D728" s="70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66"/>
      <c r="W728" s="66"/>
      <c r="X728" s="66"/>
      <c r="Y728" s="66"/>
      <c r="Z728" s="66"/>
      <c r="AA728" s="70"/>
      <c r="AB728" s="66"/>
      <c r="AC728" s="66"/>
      <c r="AD728" s="66"/>
      <c r="AE728" s="59"/>
      <c r="AF728" s="59"/>
      <c r="AG728" s="59"/>
      <c r="AH728" s="59"/>
      <c r="AI728" s="59"/>
      <c r="AJ728" s="59"/>
      <c r="AK728" s="59"/>
      <c r="AL728" s="59"/>
      <c r="AM728" s="59"/>
      <c r="AN728" s="59"/>
      <c r="AO728" s="59"/>
      <c r="AP728" s="59"/>
      <c r="AQ728" s="59"/>
      <c r="AR728" s="59"/>
      <c r="AS728" s="59"/>
      <c r="AT728" s="59"/>
      <c r="AU728" s="59"/>
      <c r="AV728" s="59"/>
      <c r="AW728" s="59"/>
      <c r="AX728" s="59"/>
      <c r="AY728" s="59"/>
      <c r="AZ728" s="59"/>
      <c r="BA728" s="59"/>
    </row>
    <row r="729" spans="3:53" s="60" customFormat="1" ht="12">
      <c r="C729" s="70"/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66"/>
      <c r="W729" s="66"/>
      <c r="X729" s="66"/>
      <c r="Y729" s="66"/>
      <c r="Z729" s="66"/>
      <c r="AA729" s="70"/>
      <c r="AB729" s="66"/>
      <c r="AC729" s="66"/>
      <c r="AD729" s="66"/>
      <c r="AE729" s="59"/>
      <c r="AF729" s="59"/>
      <c r="AG729" s="59"/>
      <c r="AH729" s="59"/>
      <c r="AI729" s="59"/>
      <c r="AJ729" s="59"/>
      <c r="AK729" s="59"/>
      <c r="AL729" s="59"/>
      <c r="AM729" s="59"/>
      <c r="AN729" s="59"/>
      <c r="AO729" s="59"/>
      <c r="AP729" s="59"/>
      <c r="AQ729" s="59"/>
      <c r="AR729" s="59"/>
      <c r="AS729" s="59"/>
      <c r="AT729" s="59"/>
      <c r="AU729" s="59"/>
      <c r="AV729" s="59"/>
      <c r="AW729" s="59"/>
      <c r="AX729" s="59"/>
      <c r="AY729" s="59"/>
      <c r="AZ729" s="59"/>
      <c r="BA729" s="59"/>
    </row>
    <row r="730" spans="3:53" s="60" customFormat="1" ht="12">
      <c r="C730" s="70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66"/>
      <c r="W730" s="66"/>
      <c r="X730" s="66"/>
      <c r="Y730" s="66"/>
      <c r="Z730" s="66"/>
      <c r="AA730" s="70"/>
      <c r="AB730" s="66"/>
      <c r="AC730" s="66"/>
      <c r="AD730" s="66"/>
      <c r="AE730" s="59"/>
      <c r="AF730" s="59"/>
      <c r="AG730" s="59"/>
      <c r="AH730" s="59"/>
      <c r="AI730" s="59"/>
      <c r="AJ730" s="59"/>
      <c r="AK730" s="59"/>
      <c r="AL730" s="59"/>
      <c r="AM730" s="59"/>
      <c r="AN730" s="59"/>
      <c r="AO730" s="59"/>
      <c r="AP730" s="59"/>
      <c r="AQ730" s="59"/>
      <c r="AR730" s="59"/>
      <c r="AS730" s="59"/>
      <c r="AT730" s="59"/>
      <c r="AU730" s="59"/>
      <c r="AV730" s="59"/>
      <c r="AW730" s="59"/>
      <c r="AX730" s="59"/>
      <c r="AY730" s="59"/>
      <c r="AZ730" s="59"/>
      <c r="BA730" s="59"/>
    </row>
    <row r="731" spans="3:53" s="60" customFormat="1" ht="12">
      <c r="C731" s="70"/>
      <c r="D731" s="70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66"/>
      <c r="W731" s="66"/>
      <c r="X731" s="66"/>
      <c r="Y731" s="66"/>
      <c r="Z731" s="66"/>
      <c r="AA731" s="70"/>
      <c r="AB731" s="66"/>
      <c r="AC731" s="66"/>
      <c r="AD731" s="66"/>
      <c r="AE731" s="59"/>
      <c r="AF731" s="59"/>
      <c r="AG731" s="59"/>
      <c r="AH731" s="59"/>
      <c r="AI731" s="59"/>
      <c r="AJ731" s="59"/>
      <c r="AK731" s="59"/>
      <c r="AL731" s="59"/>
      <c r="AM731" s="59"/>
      <c r="AN731" s="59"/>
      <c r="AO731" s="59"/>
      <c r="AP731" s="59"/>
      <c r="AQ731" s="59"/>
      <c r="AR731" s="59"/>
      <c r="AS731" s="59"/>
      <c r="AT731" s="59"/>
      <c r="AU731" s="59"/>
      <c r="AV731" s="59"/>
      <c r="AW731" s="59"/>
      <c r="AX731" s="59"/>
      <c r="AY731" s="59"/>
      <c r="AZ731" s="59"/>
      <c r="BA731" s="59"/>
    </row>
    <row r="732" spans="3:53" s="60" customFormat="1" ht="12">
      <c r="C732" s="70"/>
      <c r="D732" s="70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66"/>
      <c r="W732" s="66"/>
      <c r="X732" s="66"/>
      <c r="Y732" s="66"/>
      <c r="Z732" s="66"/>
      <c r="AA732" s="70"/>
      <c r="AB732" s="66"/>
      <c r="AC732" s="66"/>
      <c r="AD732" s="66"/>
      <c r="AE732" s="59"/>
      <c r="AF732" s="59"/>
      <c r="AG732" s="59"/>
      <c r="AH732" s="59"/>
      <c r="AI732" s="59"/>
      <c r="AJ732" s="59"/>
      <c r="AK732" s="59"/>
      <c r="AL732" s="59"/>
      <c r="AM732" s="59"/>
      <c r="AN732" s="59"/>
      <c r="AO732" s="59"/>
      <c r="AP732" s="59"/>
      <c r="AQ732" s="59"/>
      <c r="AR732" s="59"/>
      <c r="AS732" s="59"/>
      <c r="AT732" s="59"/>
      <c r="AU732" s="59"/>
      <c r="AV732" s="59"/>
      <c r="AW732" s="59"/>
      <c r="AX732" s="59"/>
      <c r="AY732" s="59"/>
      <c r="AZ732" s="59"/>
      <c r="BA732" s="59"/>
    </row>
    <row r="733" spans="3:53" s="60" customFormat="1" ht="12">
      <c r="C733" s="70"/>
      <c r="D733" s="70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66"/>
      <c r="W733" s="66"/>
      <c r="X733" s="66"/>
      <c r="Y733" s="66"/>
      <c r="Z733" s="66"/>
      <c r="AA733" s="70"/>
      <c r="AB733" s="66"/>
      <c r="AC733" s="66"/>
      <c r="AD733" s="66"/>
      <c r="AE733" s="59"/>
      <c r="AF733" s="59"/>
      <c r="AG733" s="59"/>
      <c r="AH733" s="59"/>
      <c r="AI733" s="59"/>
      <c r="AJ733" s="59"/>
      <c r="AK733" s="59"/>
      <c r="AL733" s="59"/>
      <c r="AM733" s="59"/>
      <c r="AN733" s="59"/>
      <c r="AO733" s="59"/>
      <c r="AP733" s="59"/>
      <c r="AQ733" s="59"/>
      <c r="AR733" s="59"/>
      <c r="AS733" s="59"/>
      <c r="AT733" s="59"/>
      <c r="AU733" s="59"/>
      <c r="AV733" s="59"/>
      <c r="AW733" s="59"/>
      <c r="AX733" s="59"/>
      <c r="AY733" s="59"/>
      <c r="AZ733" s="59"/>
      <c r="BA733" s="59"/>
    </row>
    <row r="734" spans="3:53" s="60" customFormat="1" ht="12"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66"/>
      <c r="W734" s="66"/>
      <c r="X734" s="66"/>
      <c r="Y734" s="66"/>
      <c r="Z734" s="66"/>
      <c r="AA734" s="70"/>
      <c r="AB734" s="66"/>
      <c r="AC734" s="66"/>
      <c r="AD734" s="66"/>
      <c r="AE734" s="59"/>
      <c r="AF734" s="59"/>
      <c r="AG734" s="59"/>
      <c r="AH734" s="59"/>
      <c r="AI734" s="59"/>
      <c r="AJ734" s="59"/>
      <c r="AK734" s="59"/>
      <c r="AL734" s="59"/>
      <c r="AM734" s="59"/>
      <c r="AN734" s="59"/>
      <c r="AO734" s="59"/>
      <c r="AP734" s="59"/>
      <c r="AQ734" s="59"/>
      <c r="AR734" s="59"/>
      <c r="AS734" s="59"/>
      <c r="AT734" s="59"/>
      <c r="AU734" s="59"/>
      <c r="AV734" s="59"/>
      <c r="AW734" s="59"/>
      <c r="AX734" s="59"/>
      <c r="AY734" s="59"/>
      <c r="AZ734" s="59"/>
      <c r="BA734" s="59"/>
    </row>
    <row r="735" spans="3:53" s="60" customFormat="1" ht="12">
      <c r="C735" s="70"/>
      <c r="D735" s="70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66"/>
      <c r="W735" s="66"/>
      <c r="X735" s="66"/>
      <c r="Y735" s="66"/>
      <c r="Z735" s="66"/>
      <c r="AA735" s="70"/>
      <c r="AB735" s="66"/>
      <c r="AC735" s="66"/>
      <c r="AD735" s="66"/>
      <c r="AE735" s="59"/>
      <c r="AF735" s="59"/>
      <c r="AG735" s="59"/>
      <c r="AH735" s="59"/>
      <c r="AI735" s="59"/>
      <c r="AJ735" s="59"/>
      <c r="AK735" s="59"/>
      <c r="AL735" s="59"/>
      <c r="AM735" s="59"/>
      <c r="AN735" s="59"/>
      <c r="AO735" s="59"/>
      <c r="AP735" s="59"/>
      <c r="AQ735" s="59"/>
      <c r="AR735" s="59"/>
      <c r="AS735" s="59"/>
      <c r="AT735" s="59"/>
      <c r="AU735" s="59"/>
      <c r="AV735" s="59"/>
      <c r="AW735" s="59"/>
      <c r="AX735" s="59"/>
      <c r="AY735" s="59"/>
      <c r="AZ735" s="59"/>
      <c r="BA735" s="59"/>
    </row>
    <row r="736" spans="3:53" s="60" customFormat="1" ht="12">
      <c r="C736" s="70"/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66"/>
      <c r="W736" s="66"/>
      <c r="X736" s="66"/>
      <c r="Y736" s="66"/>
      <c r="Z736" s="66"/>
      <c r="AA736" s="70"/>
      <c r="AB736" s="66"/>
      <c r="AC736" s="66"/>
      <c r="AD736" s="66"/>
      <c r="AE736" s="59"/>
      <c r="AF736" s="59"/>
      <c r="AG736" s="59"/>
      <c r="AH736" s="59"/>
      <c r="AI736" s="59"/>
      <c r="AJ736" s="59"/>
      <c r="AK736" s="59"/>
      <c r="AL736" s="59"/>
      <c r="AM736" s="59"/>
      <c r="AN736" s="59"/>
      <c r="AO736" s="59"/>
      <c r="AP736" s="59"/>
      <c r="AQ736" s="59"/>
      <c r="AR736" s="59"/>
      <c r="AS736" s="59"/>
      <c r="AT736" s="59"/>
      <c r="AU736" s="59"/>
      <c r="AV736" s="59"/>
      <c r="AW736" s="59"/>
      <c r="AX736" s="59"/>
      <c r="AY736" s="59"/>
      <c r="AZ736" s="59"/>
      <c r="BA736" s="59"/>
    </row>
    <row r="737" spans="3:53" s="60" customFormat="1" ht="12">
      <c r="C737" s="70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66"/>
      <c r="W737" s="66"/>
      <c r="X737" s="66"/>
      <c r="Y737" s="66"/>
      <c r="Z737" s="66"/>
      <c r="AA737" s="70"/>
      <c r="AB737" s="66"/>
      <c r="AC737" s="66"/>
      <c r="AD737" s="66"/>
      <c r="AE737" s="59"/>
      <c r="AF737" s="59"/>
      <c r="AG737" s="59"/>
      <c r="AH737" s="59"/>
      <c r="AI737" s="59"/>
      <c r="AJ737" s="59"/>
      <c r="AK737" s="59"/>
      <c r="AL737" s="59"/>
      <c r="AM737" s="59"/>
      <c r="AN737" s="59"/>
      <c r="AO737" s="59"/>
      <c r="AP737" s="59"/>
      <c r="AQ737" s="59"/>
      <c r="AR737" s="59"/>
      <c r="AS737" s="59"/>
      <c r="AT737" s="59"/>
      <c r="AU737" s="59"/>
      <c r="AV737" s="59"/>
      <c r="AW737" s="59"/>
      <c r="AX737" s="59"/>
      <c r="AY737" s="59"/>
      <c r="AZ737" s="59"/>
      <c r="BA737" s="59"/>
    </row>
    <row r="738" spans="3:53" s="60" customFormat="1" ht="12">
      <c r="C738" s="70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66"/>
      <c r="W738" s="66"/>
      <c r="X738" s="66"/>
      <c r="Y738" s="66"/>
      <c r="Z738" s="66"/>
      <c r="AA738" s="70"/>
      <c r="AB738" s="66"/>
      <c r="AC738" s="66"/>
      <c r="AD738" s="66"/>
      <c r="AE738" s="59"/>
      <c r="AF738" s="59"/>
      <c r="AG738" s="59"/>
      <c r="AH738" s="59"/>
      <c r="AI738" s="59"/>
      <c r="AJ738" s="59"/>
      <c r="AK738" s="59"/>
      <c r="AL738" s="59"/>
      <c r="AM738" s="59"/>
      <c r="AN738" s="59"/>
      <c r="AO738" s="59"/>
      <c r="AP738" s="59"/>
      <c r="AQ738" s="59"/>
      <c r="AR738" s="59"/>
      <c r="AS738" s="59"/>
      <c r="AT738" s="59"/>
      <c r="AU738" s="59"/>
      <c r="AV738" s="59"/>
      <c r="AW738" s="59"/>
      <c r="AX738" s="59"/>
      <c r="AY738" s="59"/>
      <c r="AZ738" s="59"/>
      <c r="BA738" s="59"/>
    </row>
    <row r="739" spans="3:53" s="60" customFormat="1" ht="12">
      <c r="C739" s="70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66"/>
      <c r="W739" s="66"/>
      <c r="X739" s="66"/>
      <c r="Y739" s="66"/>
      <c r="Z739" s="66"/>
      <c r="AA739" s="70"/>
      <c r="AB739" s="66"/>
      <c r="AC739" s="66"/>
      <c r="AD739" s="66"/>
      <c r="AE739" s="59"/>
      <c r="AF739" s="59"/>
      <c r="AG739" s="59"/>
      <c r="AH739" s="59"/>
      <c r="AI739" s="59"/>
      <c r="AJ739" s="59"/>
      <c r="AK739" s="59"/>
      <c r="AL739" s="59"/>
      <c r="AM739" s="59"/>
      <c r="AN739" s="59"/>
      <c r="AO739" s="59"/>
      <c r="AP739" s="59"/>
      <c r="AQ739" s="59"/>
      <c r="AR739" s="59"/>
      <c r="AS739" s="59"/>
      <c r="AT739" s="59"/>
      <c r="AU739" s="59"/>
      <c r="AV739" s="59"/>
      <c r="AW739" s="59"/>
      <c r="AX739" s="59"/>
      <c r="AY739" s="59"/>
      <c r="AZ739" s="59"/>
      <c r="BA739" s="59"/>
    </row>
    <row r="740" spans="3:53" s="60" customFormat="1" ht="12">
      <c r="C740" s="7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66"/>
      <c r="W740" s="66"/>
      <c r="X740" s="66"/>
      <c r="Y740" s="66"/>
      <c r="Z740" s="66"/>
      <c r="AA740" s="70"/>
      <c r="AB740" s="66"/>
      <c r="AC740" s="66"/>
      <c r="AD740" s="66"/>
      <c r="AE740" s="59"/>
      <c r="AF740" s="59"/>
      <c r="AG740" s="59"/>
      <c r="AH740" s="59"/>
      <c r="AI740" s="59"/>
      <c r="AJ740" s="59"/>
      <c r="AK740" s="59"/>
      <c r="AL740" s="59"/>
      <c r="AM740" s="59"/>
      <c r="AN740" s="59"/>
      <c r="AO740" s="59"/>
      <c r="AP740" s="59"/>
      <c r="AQ740" s="59"/>
      <c r="AR740" s="59"/>
      <c r="AS740" s="59"/>
      <c r="AT740" s="59"/>
      <c r="AU740" s="59"/>
      <c r="AV740" s="59"/>
      <c r="AW740" s="59"/>
      <c r="AX740" s="59"/>
      <c r="AY740" s="59"/>
      <c r="AZ740" s="59"/>
      <c r="BA740" s="59"/>
    </row>
    <row r="741" spans="3:53" s="60" customFormat="1" ht="12">
      <c r="C741" s="70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66"/>
      <c r="W741" s="66"/>
      <c r="X741" s="66"/>
      <c r="Y741" s="66"/>
      <c r="Z741" s="66"/>
      <c r="AA741" s="70"/>
      <c r="AB741" s="66"/>
      <c r="AC741" s="66"/>
      <c r="AD741" s="66"/>
      <c r="AE741" s="59"/>
      <c r="AF741" s="59"/>
      <c r="AG741" s="59"/>
      <c r="AH741" s="59"/>
      <c r="AI741" s="59"/>
      <c r="AJ741" s="59"/>
      <c r="AK741" s="59"/>
      <c r="AL741" s="59"/>
      <c r="AM741" s="59"/>
      <c r="AN741" s="59"/>
      <c r="AO741" s="59"/>
      <c r="AP741" s="59"/>
      <c r="AQ741" s="59"/>
      <c r="AR741" s="59"/>
      <c r="AS741" s="59"/>
      <c r="AT741" s="59"/>
      <c r="AU741" s="59"/>
      <c r="AV741" s="59"/>
      <c r="AW741" s="59"/>
      <c r="AX741" s="59"/>
      <c r="AY741" s="59"/>
      <c r="AZ741" s="59"/>
      <c r="BA741" s="59"/>
    </row>
    <row r="742" spans="3:53" s="60" customFormat="1" ht="12">
      <c r="C742" s="70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66"/>
      <c r="W742" s="66"/>
      <c r="X742" s="66"/>
      <c r="Y742" s="66"/>
      <c r="Z742" s="66"/>
      <c r="AA742" s="70"/>
      <c r="AB742" s="66"/>
      <c r="AC742" s="66"/>
      <c r="AD742" s="66"/>
      <c r="AE742" s="59"/>
      <c r="AF742" s="59"/>
      <c r="AG742" s="59"/>
      <c r="AH742" s="59"/>
      <c r="AI742" s="59"/>
      <c r="AJ742" s="59"/>
      <c r="AK742" s="59"/>
      <c r="AL742" s="59"/>
      <c r="AM742" s="59"/>
      <c r="AN742" s="59"/>
      <c r="AO742" s="59"/>
      <c r="AP742" s="59"/>
      <c r="AQ742" s="59"/>
      <c r="AR742" s="59"/>
      <c r="AS742" s="59"/>
      <c r="AT742" s="59"/>
      <c r="AU742" s="59"/>
      <c r="AV742" s="59"/>
      <c r="AW742" s="59"/>
      <c r="AX742" s="59"/>
      <c r="AY742" s="59"/>
      <c r="AZ742" s="59"/>
      <c r="BA742" s="59"/>
    </row>
    <row r="743" spans="3:53" s="60" customFormat="1" ht="12">
      <c r="C743" s="70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66"/>
      <c r="W743" s="66"/>
      <c r="X743" s="66"/>
      <c r="Y743" s="66"/>
      <c r="Z743" s="66"/>
      <c r="AA743" s="70"/>
      <c r="AB743" s="66"/>
      <c r="AC743" s="66"/>
      <c r="AD743" s="66"/>
      <c r="AE743" s="59"/>
      <c r="AF743" s="59"/>
      <c r="AG743" s="59"/>
      <c r="AH743" s="59"/>
      <c r="AI743" s="59"/>
      <c r="AJ743" s="59"/>
      <c r="AK743" s="59"/>
      <c r="AL743" s="59"/>
      <c r="AM743" s="59"/>
      <c r="AN743" s="59"/>
      <c r="AO743" s="59"/>
      <c r="AP743" s="59"/>
      <c r="AQ743" s="59"/>
      <c r="AR743" s="59"/>
      <c r="AS743" s="59"/>
      <c r="AT743" s="59"/>
      <c r="AU743" s="59"/>
      <c r="AV743" s="59"/>
      <c r="AW743" s="59"/>
      <c r="AX743" s="59"/>
      <c r="AY743" s="59"/>
      <c r="AZ743" s="59"/>
      <c r="BA743" s="59"/>
    </row>
    <row r="744" spans="3:53" s="60" customFormat="1" ht="12"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66"/>
      <c r="W744" s="66"/>
      <c r="X744" s="66"/>
      <c r="Y744" s="66"/>
      <c r="Z744" s="66"/>
      <c r="AA744" s="70"/>
      <c r="AB744" s="66"/>
      <c r="AC744" s="66"/>
      <c r="AD744" s="66"/>
      <c r="AE744" s="59"/>
      <c r="AF744" s="59"/>
      <c r="AG744" s="59"/>
      <c r="AH744" s="59"/>
      <c r="AI744" s="59"/>
      <c r="AJ744" s="59"/>
      <c r="AK744" s="59"/>
      <c r="AL744" s="59"/>
      <c r="AM744" s="59"/>
      <c r="AN744" s="59"/>
      <c r="AO744" s="59"/>
      <c r="AP744" s="59"/>
      <c r="AQ744" s="59"/>
      <c r="AR744" s="59"/>
      <c r="AS744" s="59"/>
      <c r="AT744" s="59"/>
      <c r="AU744" s="59"/>
      <c r="AV744" s="59"/>
      <c r="AW744" s="59"/>
      <c r="AX744" s="59"/>
      <c r="AY744" s="59"/>
      <c r="AZ744" s="59"/>
      <c r="BA744" s="59"/>
    </row>
    <row r="745" spans="3:53" s="60" customFormat="1" ht="12">
      <c r="C745" s="70"/>
      <c r="D745" s="70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66"/>
      <c r="W745" s="66"/>
      <c r="X745" s="66"/>
      <c r="Y745" s="66"/>
      <c r="Z745" s="66"/>
      <c r="AA745" s="70"/>
      <c r="AB745" s="66"/>
      <c r="AC745" s="66"/>
      <c r="AD745" s="66"/>
      <c r="AE745" s="59"/>
      <c r="AF745" s="59"/>
      <c r="AG745" s="59"/>
      <c r="AH745" s="59"/>
      <c r="AI745" s="59"/>
      <c r="AJ745" s="59"/>
      <c r="AK745" s="59"/>
      <c r="AL745" s="59"/>
      <c r="AM745" s="59"/>
      <c r="AN745" s="59"/>
      <c r="AO745" s="59"/>
      <c r="AP745" s="59"/>
      <c r="AQ745" s="59"/>
      <c r="AR745" s="59"/>
      <c r="AS745" s="59"/>
      <c r="AT745" s="59"/>
      <c r="AU745" s="59"/>
      <c r="AV745" s="59"/>
      <c r="AW745" s="59"/>
      <c r="AX745" s="59"/>
      <c r="AY745" s="59"/>
      <c r="AZ745" s="59"/>
      <c r="BA745" s="59"/>
    </row>
    <row r="746" spans="3:53" s="60" customFormat="1" ht="12"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66"/>
      <c r="W746" s="66"/>
      <c r="X746" s="66"/>
      <c r="Y746" s="66"/>
      <c r="Z746" s="66"/>
      <c r="AA746" s="70"/>
      <c r="AB746" s="66"/>
      <c r="AC746" s="66"/>
      <c r="AD746" s="66"/>
      <c r="AE746" s="59"/>
      <c r="AF746" s="59"/>
      <c r="AG746" s="59"/>
      <c r="AH746" s="59"/>
      <c r="AI746" s="59"/>
      <c r="AJ746" s="59"/>
      <c r="AK746" s="59"/>
      <c r="AL746" s="59"/>
      <c r="AM746" s="59"/>
      <c r="AN746" s="59"/>
      <c r="AO746" s="59"/>
      <c r="AP746" s="59"/>
      <c r="AQ746" s="59"/>
      <c r="AR746" s="59"/>
      <c r="AS746" s="59"/>
      <c r="AT746" s="59"/>
      <c r="AU746" s="59"/>
      <c r="AV746" s="59"/>
      <c r="AW746" s="59"/>
      <c r="AX746" s="59"/>
      <c r="AY746" s="59"/>
      <c r="AZ746" s="59"/>
      <c r="BA746" s="59"/>
    </row>
    <row r="747" spans="3:53" s="60" customFormat="1" ht="12"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66"/>
      <c r="W747" s="66"/>
      <c r="X747" s="66"/>
      <c r="Y747" s="66"/>
      <c r="Z747" s="66"/>
      <c r="AA747" s="70"/>
      <c r="AB747" s="66"/>
      <c r="AC747" s="66"/>
      <c r="AD747" s="66"/>
      <c r="AE747" s="59"/>
      <c r="AF747" s="59"/>
      <c r="AG747" s="59"/>
      <c r="AH747" s="59"/>
      <c r="AI747" s="59"/>
      <c r="AJ747" s="59"/>
      <c r="AK747" s="59"/>
      <c r="AL747" s="59"/>
      <c r="AM747" s="59"/>
      <c r="AN747" s="59"/>
      <c r="AO747" s="59"/>
      <c r="AP747" s="59"/>
      <c r="AQ747" s="59"/>
      <c r="AR747" s="59"/>
      <c r="AS747" s="59"/>
      <c r="AT747" s="59"/>
      <c r="AU747" s="59"/>
      <c r="AV747" s="59"/>
      <c r="AW747" s="59"/>
      <c r="AX747" s="59"/>
      <c r="AY747" s="59"/>
      <c r="AZ747" s="59"/>
      <c r="BA747" s="59"/>
    </row>
    <row r="748" spans="3:53" s="60" customFormat="1" ht="12">
      <c r="C748" s="70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66"/>
      <c r="W748" s="66"/>
      <c r="X748" s="66"/>
      <c r="Y748" s="66"/>
      <c r="Z748" s="66"/>
      <c r="AA748" s="70"/>
      <c r="AB748" s="66"/>
      <c r="AC748" s="66"/>
      <c r="AD748" s="66"/>
      <c r="AE748" s="59"/>
      <c r="AF748" s="59"/>
      <c r="AG748" s="59"/>
      <c r="AH748" s="59"/>
      <c r="AI748" s="59"/>
      <c r="AJ748" s="59"/>
      <c r="AK748" s="59"/>
      <c r="AL748" s="59"/>
      <c r="AM748" s="59"/>
      <c r="AN748" s="59"/>
      <c r="AO748" s="59"/>
      <c r="AP748" s="59"/>
      <c r="AQ748" s="59"/>
      <c r="AR748" s="59"/>
      <c r="AS748" s="59"/>
      <c r="AT748" s="59"/>
      <c r="AU748" s="59"/>
      <c r="AV748" s="59"/>
      <c r="AW748" s="59"/>
      <c r="AX748" s="59"/>
      <c r="AY748" s="59"/>
      <c r="AZ748" s="59"/>
      <c r="BA748" s="59"/>
    </row>
    <row r="749" spans="3:53" s="60" customFormat="1" ht="12">
      <c r="C749" s="7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66"/>
      <c r="W749" s="66"/>
      <c r="X749" s="66"/>
      <c r="Y749" s="66"/>
      <c r="Z749" s="66"/>
      <c r="AA749" s="70"/>
      <c r="AB749" s="66"/>
      <c r="AC749" s="66"/>
      <c r="AD749" s="66"/>
      <c r="AE749" s="59"/>
      <c r="AF749" s="59"/>
      <c r="AG749" s="59"/>
      <c r="AH749" s="59"/>
      <c r="AI749" s="59"/>
      <c r="AJ749" s="59"/>
      <c r="AK749" s="59"/>
      <c r="AL749" s="59"/>
      <c r="AM749" s="59"/>
      <c r="AN749" s="59"/>
      <c r="AO749" s="59"/>
      <c r="AP749" s="59"/>
      <c r="AQ749" s="59"/>
      <c r="AR749" s="59"/>
      <c r="AS749" s="59"/>
      <c r="AT749" s="59"/>
      <c r="AU749" s="59"/>
      <c r="AV749" s="59"/>
      <c r="AW749" s="59"/>
      <c r="AX749" s="59"/>
      <c r="AY749" s="59"/>
      <c r="AZ749" s="59"/>
      <c r="BA749" s="59"/>
    </row>
    <row r="750" spans="3:53" s="60" customFormat="1" ht="12">
      <c r="C750" s="70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66"/>
      <c r="W750" s="66"/>
      <c r="X750" s="66"/>
      <c r="Y750" s="66"/>
      <c r="Z750" s="66"/>
      <c r="AA750" s="70"/>
      <c r="AB750" s="66"/>
      <c r="AC750" s="66"/>
      <c r="AD750" s="66"/>
      <c r="AE750" s="59"/>
      <c r="AF750" s="59"/>
      <c r="AG750" s="59"/>
      <c r="AH750" s="59"/>
      <c r="AI750" s="59"/>
      <c r="AJ750" s="59"/>
      <c r="AK750" s="59"/>
      <c r="AL750" s="59"/>
      <c r="AM750" s="59"/>
      <c r="AN750" s="59"/>
      <c r="AO750" s="59"/>
      <c r="AP750" s="59"/>
      <c r="AQ750" s="59"/>
      <c r="AR750" s="59"/>
      <c r="AS750" s="59"/>
      <c r="AT750" s="59"/>
      <c r="AU750" s="59"/>
      <c r="AV750" s="59"/>
      <c r="AW750" s="59"/>
      <c r="AX750" s="59"/>
      <c r="AY750" s="59"/>
      <c r="AZ750" s="59"/>
      <c r="BA750" s="59"/>
    </row>
    <row r="751" spans="3:53" s="60" customFormat="1" ht="12">
      <c r="C751" s="70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66"/>
      <c r="W751" s="66"/>
      <c r="X751" s="66"/>
      <c r="Y751" s="66"/>
      <c r="Z751" s="66"/>
      <c r="AA751" s="70"/>
      <c r="AB751" s="66"/>
      <c r="AC751" s="66"/>
      <c r="AD751" s="66"/>
      <c r="AE751" s="59"/>
      <c r="AF751" s="59"/>
      <c r="AG751" s="59"/>
      <c r="AH751" s="59"/>
      <c r="AI751" s="59"/>
      <c r="AJ751" s="59"/>
      <c r="AK751" s="59"/>
      <c r="AL751" s="59"/>
      <c r="AM751" s="59"/>
      <c r="AN751" s="59"/>
      <c r="AO751" s="59"/>
      <c r="AP751" s="59"/>
      <c r="AQ751" s="59"/>
      <c r="AR751" s="59"/>
      <c r="AS751" s="59"/>
      <c r="AT751" s="59"/>
      <c r="AU751" s="59"/>
      <c r="AV751" s="59"/>
      <c r="AW751" s="59"/>
      <c r="AX751" s="59"/>
      <c r="AY751" s="59"/>
      <c r="AZ751" s="59"/>
      <c r="BA751" s="59"/>
    </row>
    <row r="752" spans="3:53" s="60" customFormat="1" ht="12">
      <c r="C752" s="70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66"/>
      <c r="W752" s="66"/>
      <c r="X752" s="66"/>
      <c r="Y752" s="66"/>
      <c r="Z752" s="66"/>
      <c r="AA752" s="70"/>
      <c r="AB752" s="66"/>
      <c r="AC752" s="66"/>
      <c r="AD752" s="66"/>
      <c r="AE752" s="59"/>
      <c r="AF752" s="59"/>
      <c r="AG752" s="59"/>
      <c r="AH752" s="59"/>
      <c r="AI752" s="59"/>
      <c r="AJ752" s="59"/>
      <c r="AK752" s="59"/>
      <c r="AL752" s="59"/>
      <c r="AM752" s="59"/>
      <c r="AN752" s="59"/>
      <c r="AO752" s="59"/>
      <c r="AP752" s="59"/>
      <c r="AQ752" s="59"/>
      <c r="AR752" s="59"/>
      <c r="AS752" s="59"/>
      <c r="AT752" s="59"/>
      <c r="AU752" s="59"/>
      <c r="AV752" s="59"/>
      <c r="AW752" s="59"/>
      <c r="AX752" s="59"/>
      <c r="AY752" s="59"/>
      <c r="AZ752" s="59"/>
      <c r="BA752" s="59"/>
    </row>
    <row r="753" spans="3:53" s="60" customFormat="1" ht="12">
      <c r="C753" s="70"/>
      <c r="D753" s="70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66"/>
      <c r="W753" s="66"/>
      <c r="X753" s="66"/>
      <c r="Y753" s="66"/>
      <c r="Z753" s="66"/>
      <c r="AA753" s="70"/>
      <c r="AB753" s="66"/>
      <c r="AC753" s="66"/>
      <c r="AD753" s="66"/>
      <c r="AE753" s="59"/>
      <c r="AF753" s="59"/>
      <c r="AG753" s="59"/>
      <c r="AH753" s="59"/>
      <c r="AI753" s="59"/>
      <c r="AJ753" s="59"/>
      <c r="AK753" s="59"/>
      <c r="AL753" s="59"/>
      <c r="AM753" s="59"/>
      <c r="AN753" s="59"/>
      <c r="AO753" s="59"/>
      <c r="AP753" s="59"/>
      <c r="AQ753" s="59"/>
      <c r="AR753" s="59"/>
      <c r="AS753" s="59"/>
      <c r="AT753" s="59"/>
      <c r="AU753" s="59"/>
      <c r="AV753" s="59"/>
      <c r="AW753" s="59"/>
      <c r="AX753" s="59"/>
      <c r="AY753" s="59"/>
      <c r="AZ753" s="59"/>
      <c r="BA753" s="59"/>
    </row>
    <row r="754" spans="3:53" s="60" customFormat="1" ht="12"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66"/>
      <c r="W754" s="66"/>
      <c r="X754" s="66"/>
      <c r="Y754" s="66"/>
      <c r="Z754" s="66"/>
      <c r="AA754" s="70"/>
      <c r="AB754" s="66"/>
      <c r="AC754" s="66"/>
      <c r="AD754" s="66"/>
      <c r="AE754" s="59"/>
      <c r="AF754" s="59"/>
      <c r="AG754" s="59"/>
      <c r="AH754" s="59"/>
      <c r="AI754" s="59"/>
      <c r="AJ754" s="59"/>
      <c r="AK754" s="59"/>
      <c r="AL754" s="59"/>
      <c r="AM754" s="59"/>
      <c r="AN754" s="59"/>
      <c r="AO754" s="59"/>
      <c r="AP754" s="59"/>
      <c r="AQ754" s="59"/>
      <c r="AR754" s="59"/>
      <c r="AS754" s="59"/>
      <c r="AT754" s="59"/>
      <c r="AU754" s="59"/>
      <c r="AV754" s="59"/>
      <c r="AW754" s="59"/>
      <c r="AX754" s="59"/>
      <c r="AY754" s="59"/>
      <c r="AZ754" s="59"/>
      <c r="BA754" s="59"/>
    </row>
    <row r="755" spans="3:53" s="60" customFormat="1" ht="12">
      <c r="C755" s="70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66"/>
      <c r="W755" s="66"/>
      <c r="X755" s="66"/>
      <c r="Y755" s="66"/>
      <c r="Z755" s="66"/>
      <c r="AA755" s="70"/>
      <c r="AB755" s="66"/>
      <c r="AC755" s="66"/>
      <c r="AD755" s="66"/>
      <c r="AE755" s="59"/>
      <c r="AF755" s="59"/>
      <c r="AG755" s="59"/>
      <c r="AH755" s="59"/>
      <c r="AI755" s="59"/>
      <c r="AJ755" s="59"/>
      <c r="AK755" s="59"/>
      <c r="AL755" s="59"/>
      <c r="AM755" s="59"/>
      <c r="AN755" s="59"/>
      <c r="AO755" s="59"/>
      <c r="AP755" s="59"/>
      <c r="AQ755" s="59"/>
      <c r="AR755" s="59"/>
      <c r="AS755" s="59"/>
      <c r="AT755" s="59"/>
      <c r="AU755" s="59"/>
      <c r="AV755" s="59"/>
      <c r="AW755" s="59"/>
      <c r="AX755" s="59"/>
      <c r="AY755" s="59"/>
      <c r="AZ755" s="59"/>
      <c r="BA755" s="59"/>
    </row>
    <row r="756" spans="3:53" s="60" customFormat="1" ht="12">
      <c r="C756" s="70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66"/>
      <c r="W756" s="66"/>
      <c r="X756" s="66"/>
      <c r="Y756" s="66"/>
      <c r="Z756" s="66"/>
      <c r="AA756" s="70"/>
      <c r="AB756" s="66"/>
      <c r="AC756" s="66"/>
      <c r="AD756" s="66"/>
      <c r="AE756" s="59"/>
      <c r="AF756" s="59"/>
      <c r="AG756" s="59"/>
      <c r="AH756" s="59"/>
      <c r="AI756" s="59"/>
      <c r="AJ756" s="59"/>
      <c r="AK756" s="59"/>
      <c r="AL756" s="59"/>
      <c r="AM756" s="59"/>
      <c r="AN756" s="59"/>
      <c r="AO756" s="59"/>
      <c r="AP756" s="59"/>
      <c r="AQ756" s="59"/>
      <c r="AR756" s="59"/>
      <c r="AS756" s="59"/>
      <c r="AT756" s="59"/>
      <c r="AU756" s="59"/>
      <c r="AV756" s="59"/>
      <c r="AW756" s="59"/>
      <c r="AX756" s="59"/>
      <c r="AY756" s="59"/>
      <c r="AZ756" s="59"/>
      <c r="BA756" s="59"/>
    </row>
    <row r="757" spans="3:53" s="60" customFormat="1" ht="12">
      <c r="C757" s="70"/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66"/>
      <c r="W757" s="66"/>
      <c r="X757" s="66"/>
      <c r="Y757" s="66"/>
      <c r="Z757" s="66"/>
      <c r="AA757" s="70"/>
      <c r="AB757" s="66"/>
      <c r="AC757" s="66"/>
      <c r="AD757" s="66"/>
      <c r="AE757" s="59"/>
      <c r="AF757" s="59"/>
      <c r="AG757" s="59"/>
      <c r="AH757" s="59"/>
      <c r="AI757" s="59"/>
      <c r="AJ757" s="59"/>
      <c r="AK757" s="59"/>
      <c r="AL757" s="59"/>
      <c r="AM757" s="59"/>
      <c r="AN757" s="59"/>
      <c r="AO757" s="59"/>
      <c r="AP757" s="59"/>
      <c r="AQ757" s="59"/>
      <c r="AR757" s="59"/>
      <c r="AS757" s="59"/>
      <c r="AT757" s="59"/>
      <c r="AU757" s="59"/>
      <c r="AV757" s="59"/>
      <c r="AW757" s="59"/>
      <c r="AX757" s="59"/>
      <c r="AY757" s="59"/>
      <c r="AZ757" s="59"/>
      <c r="BA757" s="59"/>
    </row>
    <row r="758" spans="3:53" s="60" customFormat="1" ht="12"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66"/>
      <c r="W758" s="66"/>
      <c r="X758" s="66"/>
      <c r="Y758" s="66"/>
      <c r="Z758" s="66"/>
      <c r="AA758" s="70"/>
      <c r="AB758" s="66"/>
      <c r="AC758" s="66"/>
      <c r="AD758" s="66"/>
      <c r="AE758" s="59"/>
      <c r="AF758" s="59"/>
      <c r="AG758" s="59"/>
      <c r="AH758" s="59"/>
      <c r="AI758" s="59"/>
      <c r="AJ758" s="59"/>
      <c r="AK758" s="59"/>
      <c r="AL758" s="59"/>
      <c r="AM758" s="59"/>
      <c r="AN758" s="59"/>
      <c r="AO758" s="59"/>
      <c r="AP758" s="59"/>
      <c r="AQ758" s="59"/>
      <c r="AR758" s="59"/>
      <c r="AS758" s="59"/>
      <c r="AT758" s="59"/>
      <c r="AU758" s="59"/>
      <c r="AV758" s="59"/>
      <c r="AW758" s="59"/>
      <c r="AX758" s="59"/>
      <c r="AY758" s="59"/>
      <c r="AZ758" s="59"/>
      <c r="BA758" s="59"/>
    </row>
    <row r="759" spans="3:53" s="60" customFormat="1" ht="12">
      <c r="C759" s="7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66"/>
      <c r="W759" s="66"/>
      <c r="X759" s="66"/>
      <c r="Y759" s="66"/>
      <c r="Z759" s="66"/>
      <c r="AA759" s="70"/>
      <c r="AB759" s="66"/>
      <c r="AC759" s="66"/>
      <c r="AD759" s="66"/>
      <c r="AE759" s="59"/>
      <c r="AF759" s="59"/>
      <c r="AG759" s="59"/>
      <c r="AH759" s="59"/>
      <c r="AI759" s="59"/>
      <c r="AJ759" s="59"/>
      <c r="AK759" s="59"/>
      <c r="AL759" s="59"/>
      <c r="AM759" s="59"/>
      <c r="AN759" s="59"/>
      <c r="AO759" s="59"/>
      <c r="AP759" s="59"/>
      <c r="AQ759" s="59"/>
      <c r="AR759" s="59"/>
      <c r="AS759" s="59"/>
      <c r="AT759" s="59"/>
      <c r="AU759" s="59"/>
      <c r="AV759" s="59"/>
      <c r="AW759" s="59"/>
      <c r="AX759" s="59"/>
      <c r="AY759" s="59"/>
      <c r="AZ759" s="59"/>
      <c r="BA759" s="59"/>
    </row>
    <row r="760" spans="3:53" s="60" customFormat="1" ht="12">
      <c r="C760" s="70"/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66"/>
      <c r="W760" s="66"/>
      <c r="X760" s="66"/>
      <c r="Y760" s="66"/>
      <c r="Z760" s="66"/>
      <c r="AA760" s="70"/>
      <c r="AB760" s="66"/>
      <c r="AC760" s="66"/>
      <c r="AD760" s="66"/>
      <c r="AE760" s="59"/>
      <c r="AF760" s="59"/>
      <c r="AG760" s="59"/>
      <c r="AH760" s="59"/>
      <c r="AI760" s="59"/>
      <c r="AJ760" s="59"/>
      <c r="AK760" s="59"/>
      <c r="AL760" s="59"/>
      <c r="AM760" s="59"/>
      <c r="AN760" s="59"/>
      <c r="AO760" s="59"/>
      <c r="AP760" s="59"/>
      <c r="AQ760" s="59"/>
      <c r="AR760" s="59"/>
      <c r="AS760" s="59"/>
      <c r="AT760" s="59"/>
      <c r="AU760" s="59"/>
      <c r="AV760" s="59"/>
      <c r="AW760" s="59"/>
      <c r="AX760" s="59"/>
      <c r="AY760" s="59"/>
      <c r="AZ760" s="59"/>
      <c r="BA760" s="59"/>
    </row>
    <row r="761" spans="3:53" s="60" customFormat="1" ht="12">
      <c r="C761" s="7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66"/>
      <c r="W761" s="66"/>
      <c r="X761" s="66"/>
      <c r="Y761" s="66"/>
      <c r="Z761" s="66"/>
      <c r="AA761" s="70"/>
      <c r="AB761" s="66"/>
      <c r="AC761" s="66"/>
      <c r="AD761" s="66"/>
      <c r="AE761" s="59"/>
      <c r="AF761" s="59"/>
      <c r="AG761" s="59"/>
      <c r="AH761" s="59"/>
      <c r="AI761" s="59"/>
      <c r="AJ761" s="59"/>
      <c r="AK761" s="59"/>
      <c r="AL761" s="59"/>
      <c r="AM761" s="59"/>
      <c r="AN761" s="59"/>
      <c r="AO761" s="59"/>
      <c r="AP761" s="59"/>
      <c r="AQ761" s="59"/>
      <c r="AR761" s="59"/>
      <c r="AS761" s="59"/>
      <c r="AT761" s="59"/>
      <c r="AU761" s="59"/>
      <c r="AV761" s="59"/>
      <c r="AW761" s="59"/>
      <c r="AX761" s="59"/>
      <c r="AY761" s="59"/>
      <c r="AZ761" s="59"/>
      <c r="BA761" s="59"/>
    </row>
    <row r="762" spans="3:53" s="60" customFormat="1" ht="12">
      <c r="C762" s="70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66"/>
      <c r="W762" s="66"/>
      <c r="X762" s="66"/>
      <c r="Y762" s="66"/>
      <c r="Z762" s="66"/>
      <c r="AA762" s="70"/>
      <c r="AB762" s="66"/>
      <c r="AC762" s="66"/>
      <c r="AD762" s="66"/>
      <c r="AE762" s="59"/>
      <c r="AF762" s="59"/>
      <c r="AG762" s="59"/>
      <c r="AH762" s="59"/>
      <c r="AI762" s="59"/>
      <c r="AJ762" s="59"/>
      <c r="AK762" s="59"/>
      <c r="AL762" s="59"/>
      <c r="AM762" s="59"/>
      <c r="AN762" s="59"/>
      <c r="AO762" s="59"/>
      <c r="AP762" s="59"/>
      <c r="AQ762" s="59"/>
      <c r="AR762" s="59"/>
      <c r="AS762" s="59"/>
      <c r="AT762" s="59"/>
      <c r="AU762" s="59"/>
      <c r="AV762" s="59"/>
      <c r="AW762" s="59"/>
      <c r="AX762" s="59"/>
      <c r="AY762" s="59"/>
      <c r="AZ762" s="59"/>
      <c r="BA762" s="59"/>
    </row>
    <row r="763" spans="3:53" s="60" customFormat="1" ht="12">
      <c r="C763" s="70"/>
      <c r="D763" s="70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66"/>
      <c r="W763" s="66"/>
      <c r="X763" s="66"/>
      <c r="Y763" s="66"/>
      <c r="Z763" s="66"/>
      <c r="AA763" s="70"/>
      <c r="AB763" s="66"/>
      <c r="AC763" s="66"/>
      <c r="AD763" s="66"/>
      <c r="AE763" s="59"/>
      <c r="AF763" s="59"/>
      <c r="AG763" s="59"/>
      <c r="AH763" s="59"/>
      <c r="AI763" s="59"/>
      <c r="AJ763" s="59"/>
      <c r="AK763" s="59"/>
      <c r="AL763" s="59"/>
      <c r="AM763" s="59"/>
      <c r="AN763" s="59"/>
      <c r="AO763" s="59"/>
      <c r="AP763" s="59"/>
      <c r="AQ763" s="59"/>
      <c r="AR763" s="59"/>
      <c r="AS763" s="59"/>
      <c r="AT763" s="59"/>
      <c r="AU763" s="59"/>
      <c r="AV763" s="59"/>
      <c r="AW763" s="59"/>
      <c r="AX763" s="59"/>
      <c r="AY763" s="59"/>
      <c r="AZ763" s="59"/>
      <c r="BA763" s="59"/>
    </row>
    <row r="764" spans="3:53" s="60" customFormat="1" ht="12"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66"/>
      <c r="W764" s="66"/>
      <c r="X764" s="66"/>
      <c r="Y764" s="66"/>
      <c r="Z764" s="66"/>
      <c r="AA764" s="70"/>
      <c r="AB764" s="66"/>
      <c r="AC764" s="66"/>
      <c r="AD764" s="66"/>
      <c r="AE764" s="59"/>
      <c r="AF764" s="59"/>
      <c r="AG764" s="59"/>
      <c r="AH764" s="59"/>
      <c r="AI764" s="59"/>
      <c r="AJ764" s="59"/>
      <c r="AK764" s="59"/>
      <c r="AL764" s="59"/>
      <c r="AM764" s="59"/>
      <c r="AN764" s="59"/>
      <c r="AO764" s="59"/>
      <c r="AP764" s="59"/>
      <c r="AQ764" s="59"/>
      <c r="AR764" s="59"/>
      <c r="AS764" s="59"/>
      <c r="AT764" s="59"/>
      <c r="AU764" s="59"/>
      <c r="AV764" s="59"/>
      <c r="AW764" s="59"/>
      <c r="AX764" s="59"/>
      <c r="AY764" s="59"/>
      <c r="AZ764" s="59"/>
      <c r="BA764" s="59"/>
    </row>
    <row r="765" spans="3:53" s="60" customFormat="1" ht="12">
      <c r="C765" s="70"/>
      <c r="D765" s="70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66"/>
      <c r="W765" s="66"/>
      <c r="X765" s="66"/>
      <c r="Y765" s="66"/>
      <c r="Z765" s="66"/>
      <c r="AA765" s="70"/>
      <c r="AB765" s="66"/>
      <c r="AC765" s="66"/>
      <c r="AD765" s="66"/>
      <c r="AE765" s="59"/>
      <c r="AF765" s="59"/>
      <c r="AG765" s="59"/>
      <c r="AH765" s="59"/>
      <c r="AI765" s="59"/>
      <c r="AJ765" s="59"/>
      <c r="AK765" s="59"/>
      <c r="AL765" s="59"/>
      <c r="AM765" s="59"/>
      <c r="AN765" s="59"/>
      <c r="AO765" s="59"/>
      <c r="AP765" s="59"/>
      <c r="AQ765" s="59"/>
      <c r="AR765" s="59"/>
      <c r="AS765" s="59"/>
      <c r="AT765" s="59"/>
      <c r="AU765" s="59"/>
      <c r="AV765" s="59"/>
      <c r="AW765" s="59"/>
      <c r="AX765" s="59"/>
      <c r="AY765" s="59"/>
      <c r="AZ765" s="59"/>
      <c r="BA765" s="59"/>
    </row>
    <row r="766" spans="3:53" s="60" customFormat="1" ht="12">
      <c r="C766" s="70"/>
      <c r="D766" s="70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66"/>
      <c r="W766" s="66"/>
      <c r="X766" s="66"/>
      <c r="Y766" s="66"/>
      <c r="Z766" s="66"/>
      <c r="AA766" s="70"/>
      <c r="AB766" s="66"/>
      <c r="AC766" s="66"/>
      <c r="AD766" s="66"/>
      <c r="AE766" s="59"/>
      <c r="AF766" s="59"/>
      <c r="AG766" s="59"/>
      <c r="AH766" s="59"/>
      <c r="AI766" s="59"/>
      <c r="AJ766" s="59"/>
      <c r="AK766" s="59"/>
      <c r="AL766" s="59"/>
      <c r="AM766" s="59"/>
      <c r="AN766" s="59"/>
      <c r="AO766" s="59"/>
      <c r="AP766" s="59"/>
      <c r="AQ766" s="59"/>
      <c r="AR766" s="59"/>
      <c r="AS766" s="59"/>
      <c r="AT766" s="59"/>
      <c r="AU766" s="59"/>
      <c r="AV766" s="59"/>
      <c r="AW766" s="59"/>
      <c r="AX766" s="59"/>
      <c r="AY766" s="59"/>
      <c r="AZ766" s="59"/>
      <c r="BA766" s="59"/>
    </row>
    <row r="767" spans="3:53" s="60" customFormat="1" ht="12">
      <c r="C767" s="70"/>
      <c r="D767" s="70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66"/>
      <c r="W767" s="66"/>
      <c r="X767" s="66"/>
      <c r="Y767" s="66"/>
      <c r="Z767" s="66"/>
      <c r="AA767" s="70"/>
      <c r="AB767" s="66"/>
      <c r="AC767" s="66"/>
      <c r="AD767" s="66"/>
      <c r="AE767" s="59"/>
      <c r="AF767" s="59"/>
      <c r="AG767" s="59"/>
      <c r="AH767" s="59"/>
      <c r="AI767" s="59"/>
      <c r="AJ767" s="59"/>
      <c r="AK767" s="59"/>
      <c r="AL767" s="59"/>
      <c r="AM767" s="59"/>
      <c r="AN767" s="59"/>
      <c r="AO767" s="59"/>
      <c r="AP767" s="59"/>
      <c r="AQ767" s="59"/>
      <c r="AR767" s="59"/>
      <c r="AS767" s="59"/>
      <c r="AT767" s="59"/>
      <c r="AU767" s="59"/>
      <c r="AV767" s="59"/>
      <c r="AW767" s="59"/>
      <c r="AX767" s="59"/>
      <c r="AY767" s="59"/>
      <c r="AZ767" s="59"/>
      <c r="BA767" s="59"/>
    </row>
    <row r="768" spans="3:53" s="60" customFormat="1" ht="12">
      <c r="C768" s="70"/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66"/>
      <c r="W768" s="66"/>
      <c r="X768" s="66"/>
      <c r="Y768" s="66"/>
      <c r="Z768" s="66"/>
      <c r="AA768" s="70"/>
      <c r="AB768" s="66"/>
      <c r="AC768" s="66"/>
      <c r="AD768" s="66"/>
      <c r="AE768" s="59"/>
      <c r="AF768" s="59"/>
      <c r="AG768" s="59"/>
      <c r="AH768" s="59"/>
      <c r="AI768" s="59"/>
      <c r="AJ768" s="59"/>
      <c r="AK768" s="59"/>
      <c r="AL768" s="59"/>
      <c r="AM768" s="59"/>
      <c r="AN768" s="59"/>
      <c r="AO768" s="59"/>
      <c r="AP768" s="59"/>
      <c r="AQ768" s="59"/>
      <c r="AR768" s="59"/>
      <c r="AS768" s="59"/>
      <c r="AT768" s="59"/>
      <c r="AU768" s="59"/>
      <c r="AV768" s="59"/>
      <c r="AW768" s="59"/>
      <c r="AX768" s="59"/>
      <c r="AY768" s="59"/>
      <c r="AZ768" s="59"/>
      <c r="BA768" s="59"/>
    </row>
    <row r="769" spans="3:53" s="60" customFormat="1" ht="12">
      <c r="C769" s="70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66"/>
      <c r="W769" s="66"/>
      <c r="X769" s="66"/>
      <c r="Y769" s="66"/>
      <c r="Z769" s="66"/>
      <c r="AA769" s="70"/>
      <c r="AB769" s="66"/>
      <c r="AC769" s="66"/>
      <c r="AD769" s="66"/>
      <c r="AE769" s="59"/>
      <c r="AF769" s="59"/>
      <c r="AG769" s="59"/>
      <c r="AH769" s="59"/>
      <c r="AI769" s="59"/>
      <c r="AJ769" s="59"/>
      <c r="AK769" s="59"/>
      <c r="AL769" s="59"/>
      <c r="AM769" s="59"/>
      <c r="AN769" s="59"/>
      <c r="AO769" s="59"/>
      <c r="AP769" s="59"/>
      <c r="AQ769" s="59"/>
      <c r="AR769" s="59"/>
      <c r="AS769" s="59"/>
      <c r="AT769" s="59"/>
      <c r="AU769" s="59"/>
      <c r="AV769" s="59"/>
      <c r="AW769" s="59"/>
      <c r="AX769" s="59"/>
      <c r="AY769" s="59"/>
      <c r="AZ769" s="59"/>
      <c r="BA769" s="59"/>
    </row>
    <row r="770" spans="3:53" s="60" customFormat="1" ht="12">
      <c r="C770" s="70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66"/>
      <c r="W770" s="66"/>
      <c r="X770" s="66"/>
      <c r="Y770" s="66"/>
      <c r="Z770" s="66"/>
      <c r="AA770" s="70"/>
      <c r="AB770" s="66"/>
      <c r="AC770" s="66"/>
      <c r="AD770" s="66"/>
      <c r="AE770" s="59"/>
      <c r="AF770" s="59"/>
      <c r="AG770" s="59"/>
      <c r="AH770" s="59"/>
      <c r="AI770" s="59"/>
      <c r="AJ770" s="59"/>
      <c r="AK770" s="59"/>
      <c r="AL770" s="59"/>
      <c r="AM770" s="59"/>
      <c r="AN770" s="59"/>
      <c r="AO770" s="59"/>
      <c r="AP770" s="59"/>
      <c r="AQ770" s="59"/>
      <c r="AR770" s="59"/>
      <c r="AS770" s="59"/>
      <c r="AT770" s="59"/>
      <c r="AU770" s="59"/>
      <c r="AV770" s="59"/>
      <c r="AW770" s="59"/>
      <c r="AX770" s="59"/>
      <c r="AY770" s="59"/>
      <c r="AZ770" s="59"/>
      <c r="BA770" s="59"/>
    </row>
    <row r="771" spans="3:53" s="60" customFormat="1" ht="12">
      <c r="C771" s="70"/>
      <c r="D771" s="70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66"/>
      <c r="W771" s="66"/>
      <c r="X771" s="66"/>
      <c r="Y771" s="66"/>
      <c r="Z771" s="66"/>
      <c r="AA771" s="70"/>
      <c r="AB771" s="66"/>
      <c r="AC771" s="66"/>
      <c r="AD771" s="66"/>
      <c r="AE771" s="59"/>
      <c r="AF771" s="59"/>
      <c r="AG771" s="59"/>
      <c r="AH771" s="59"/>
      <c r="AI771" s="59"/>
      <c r="AJ771" s="59"/>
      <c r="AK771" s="59"/>
      <c r="AL771" s="59"/>
      <c r="AM771" s="59"/>
      <c r="AN771" s="59"/>
      <c r="AO771" s="59"/>
      <c r="AP771" s="59"/>
      <c r="AQ771" s="59"/>
      <c r="AR771" s="59"/>
      <c r="AS771" s="59"/>
      <c r="AT771" s="59"/>
      <c r="AU771" s="59"/>
      <c r="AV771" s="59"/>
      <c r="AW771" s="59"/>
      <c r="AX771" s="59"/>
      <c r="AY771" s="59"/>
      <c r="AZ771" s="59"/>
      <c r="BA771" s="59"/>
    </row>
    <row r="772" spans="3:53" s="60" customFormat="1" ht="12">
      <c r="C772" s="70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66"/>
      <c r="W772" s="66"/>
      <c r="X772" s="66"/>
      <c r="Y772" s="66"/>
      <c r="Z772" s="66"/>
      <c r="AA772" s="70"/>
      <c r="AB772" s="66"/>
      <c r="AC772" s="66"/>
      <c r="AD772" s="66"/>
      <c r="AE772" s="59"/>
      <c r="AF772" s="59"/>
      <c r="AG772" s="59"/>
      <c r="AH772" s="59"/>
      <c r="AI772" s="59"/>
      <c r="AJ772" s="59"/>
      <c r="AK772" s="59"/>
      <c r="AL772" s="59"/>
      <c r="AM772" s="59"/>
      <c r="AN772" s="59"/>
      <c r="AO772" s="59"/>
      <c r="AP772" s="59"/>
      <c r="AQ772" s="59"/>
      <c r="AR772" s="59"/>
      <c r="AS772" s="59"/>
      <c r="AT772" s="59"/>
      <c r="AU772" s="59"/>
      <c r="AV772" s="59"/>
      <c r="AW772" s="59"/>
      <c r="AX772" s="59"/>
      <c r="AY772" s="59"/>
      <c r="AZ772" s="59"/>
      <c r="BA772" s="59"/>
    </row>
    <row r="773" spans="3:53" s="60" customFormat="1" ht="12">
      <c r="C773" s="70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66"/>
      <c r="W773" s="66"/>
      <c r="X773" s="66"/>
      <c r="Y773" s="66"/>
      <c r="Z773" s="66"/>
      <c r="AA773" s="70"/>
      <c r="AB773" s="66"/>
      <c r="AC773" s="66"/>
      <c r="AD773" s="66"/>
      <c r="AE773" s="59"/>
      <c r="AF773" s="59"/>
      <c r="AG773" s="59"/>
      <c r="AH773" s="59"/>
      <c r="AI773" s="59"/>
      <c r="AJ773" s="59"/>
      <c r="AK773" s="59"/>
      <c r="AL773" s="59"/>
      <c r="AM773" s="59"/>
      <c r="AN773" s="59"/>
      <c r="AO773" s="59"/>
      <c r="AP773" s="59"/>
      <c r="AQ773" s="59"/>
      <c r="AR773" s="59"/>
      <c r="AS773" s="59"/>
      <c r="AT773" s="59"/>
      <c r="AU773" s="59"/>
      <c r="AV773" s="59"/>
      <c r="AW773" s="59"/>
      <c r="AX773" s="59"/>
      <c r="AY773" s="59"/>
      <c r="AZ773" s="59"/>
      <c r="BA773" s="59"/>
    </row>
    <row r="774" spans="3:53" s="60" customFormat="1" ht="12"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66"/>
      <c r="W774" s="66"/>
      <c r="X774" s="66"/>
      <c r="Y774" s="66"/>
      <c r="Z774" s="66"/>
      <c r="AA774" s="70"/>
      <c r="AB774" s="66"/>
      <c r="AC774" s="66"/>
      <c r="AD774" s="66"/>
      <c r="AE774" s="59"/>
      <c r="AF774" s="59"/>
      <c r="AG774" s="59"/>
      <c r="AH774" s="59"/>
      <c r="AI774" s="59"/>
      <c r="AJ774" s="59"/>
      <c r="AK774" s="59"/>
      <c r="AL774" s="59"/>
      <c r="AM774" s="59"/>
      <c r="AN774" s="59"/>
      <c r="AO774" s="59"/>
      <c r="AP774" s="59"/>
      <c r="AQ774" s="59"/>
      <c r="AR774" s="59"/>
      <c r="AS774" s="59"/>
      <c r="AT774" s="59"/>
      <c r="AU774" s="59"/>
      <c r="AV774" s="59"/>
      <c r="AW774" s="59"/>
      <c r="AX774" s="59"/>
      <c r="AY774" s="59"/>
      <c r="AZ774" s="59"/>
      <c r="BA774" s="59"/>
    </row>
    <row r="775" spans="3:53" s="60" customFormat="1" ht="12">
      <c r="C775" s="70"/>
      <c r="D775" s="70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66"/>
      <c r="W775" s="66"/>
      <c r="X775" s="66"/>
      <c r="Y775" s="66"/>
      <c r="Z775" s="66"/>
      <c r="AA775" s="70"/>
      <c r="AB775" s="66"/>
      <c r="AC775" s="66"/>
      <c r="AD775" s="66"/>
      <c r="AE775" s="59"/>
      <c r="AF775" s="59"/>
      <c r="AG775" s="59"/>
      <c r="AH775" s="59"/>
      <c r="AI775" s="59"/>
      <c r="AJ775" s="59"/>
      <c r="AK775" s="59"/>
      <c r="AL775" s="59"/>
      <c r="AM775" s="59"/>
      <c r="AN775" s="59"/>
      <c r="AO775" s="59"/>
      <c r="AP775" s="59"/>
      <c r="AQ775" s="59"/>
      <c r="AR775" s="59"/>
      <c r="AS775" s="59"/>
      <c r="AT775" s="59"/>
      <c r="AU775" s="59"/>
      <c r="AV775" s="59"/>
      <c r="AW775" s="59"/>
      <c r="AX775" s="59"/>
      <c r="AY775" s="59"/>
      <c r="AZ775" s="59"/>
      <c r="BA775" s="59"/>
    </row>
    <row r="776" spans="3:53" s="60" customFormat="1" ht="12">
      <c r="C776" s="70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66"/>
      <c r="W776" s="66"/>
      <c r="X776" s="66"/>
      <c r="Y776" s="66"/>
      <c r="Z776" s="66"/>
      <c r="AA776" s="70"/>
      <c r="AB776" s="66"/>
      <c r="AC776" s="66"/>
      <c r="AD776" s="66"/>
      <c r="AE776" s="59"/>
      <c r="AF776" s="59"/>
      <c r="AG776" s="59"/>
      <c r="AH776" s="59"/>
      <c r="AI776" s="59"/>
      <c r="AJ776" s="59"/>
      <c r="AK776" s="59"/>
      <c r="AL776" s="59"/>
      <c r="AM776" s="59"/>
      <c r="AN776" s="59"/>
      <c r="AO776" s="59"/>
      <c r="AP776" s="59"/>
      <c r="AQ776" s="59"/>
      <c r="AR776" s="59"/>
      <c r="AS776" s="59"/>
      <c r="AT776" s="59"/>
      <c r="AU776" s="59"/>
      <c r="AV776" s="59"/>
      <c r="AW776" s="59"/>
      <c r="AX776" s="59"/>
      <c r="AY776" s="59"/>
      <c r="AZ776" s="59"/>
      <c r="BA776" s="59"/>
    </row>
    <row r="777" spans="3:53" s="60" customFormat="1" ht="12">
      <c r="C777" s="70"/>
      <c r="D777" s="70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66"/>
      <c r="W777" s="66"/>
      <c r="X777" s="66"/>
      <c r="Y777" s="66"/>
      <c r="Z777" s="66"/>
      <c r="AA777" s="70"/>
      <c r="AB777" s="66"/>
      <c r="AC777" s="66"/>
      <c r="AD777" s="66"/>
      <c r="AE777" s="59"/>
      <c r="AF777" s="59"/>
      <c r="AG777" s="59"/>
      <c r="AH777" s="59"/>
      <c r="AI777" s="59"/>
      <c r="AJ777" s="59"/>
      <c r="AK777" s="59"/>
      <c r="AL777" s="59"/>
      <c r="AM777" s="59"/>
      <c r="AN777" s="59"/>
      <c r="AO777" s="59"/>
      <c r="AP777" s="59"/>
      <c r="AQ777" s="59"/>
      <c r="AR777" s="59"/>
      <c r="AS777" s="59"/>
      <c r="AT777" s="59"/>
      <c r="AU777" s="59"/>
      <c r="AV777" s="59"/>
      <c r="AW777" s="59"/>
      <c r="AX777" s="59"/>
      <c r="AY777" s="59"/>
      <c r="AZ777" s="59"/>
      <c r="BA777" s="59"/>
    </row>
    <row r="778" spans="3:53" s="60" customFormat="1" ht="12">
      <c r="C778" s="70"/>
      <c r="D778" s="70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66"/>
      <c r="W778" s="66"/>
      <c r="X778" s="66"/>
      <c r="Y778" s="66"/>
      <c r="Z778" s="66"/>
      <c r="AA778" s="70"/>
      <c r="AB778" s="66"/>
      <c r="AC778" s="66"/>
      <c r="AD778" s="66"/>
      <c r="AE778" s="59"/>
      <c r="AF778" s="59"/>
      <c r="AG778" s="59"/>
      <c r="AH778" s="59"/>
      <c r="AI778" s="59"/>
      <c r="AJ778" s="59"/>
      <c r="AK778" s="59"/>
      <c r="AL778" s="59"/>
      <c r="AM778" s="59"/>
      <c r="AN778" s="59"/>
      <c r="AO778" s="59"/>
      <c r="AP778" s="59"/>
      <c r="AQ778" s="59"/>
      <c r="AR778" s="59"/>
      <c r="AS778" s="59"/>
      <c r="AT778" s="59"/>
      <c r="AU778" s="59"/>
      <c r="AV778" s="59"/>
      <c r="AW778" s="59"/>
      <c r="AX778" s="59"/>
      <c r="AY778" s="59"/>
      <c r="AZ778" s="59"/>
      <c r="BA778" s="59"/>
    </row>
    <row r="779" spans="3:53" s="60" customFormat="1" ht="12">
      <c r="C779" s="70"/>
      <c r="D779" s="70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66"/>
      <c r="W779" s="66"/>
      <c r="X779" s="66"/>
      <c r="Y779" s="66"/>
      <c r="Z779" s="66"/>
      <c r="AA779" s="70"/>
      <c r="AB779" s="66"/>
      <c r="AC779" s="66"/>
      <c r="AD779" s="66"/>
      <c r="AE779" s="59"/>
      <c r="AF779" s="59"/>
      <c r="AG779" s="59"/>
      <c r="AH779" s="59"/>
      <c r="AI779" s="59"/>
      <c r="AJ779" s="59"/>
      <c r="AK779" s="59"/>
      <c r="AL779" s="59"/>
      <c r="AM779" s="59"/>
      <c r="AN779" s="59"/>
      <c r="AO779" s="59"/>
      <c r="AP779" s="59"/>
      <c r="AQ779" s="59"/>
      <c r="AR779" s="59"/>
      <c r="AS779" s="59"/>
      <c r="AT779" s="59"/>
      <c r="AU779" s="59"/>
      <c r="AV779" s="59"/>
      <c r="AW779" s="59"/>
      <c r="AX779" s="59"/>
      <c r="AY779" s="59"/>
      <c r="AZ779" s="59"/>
      <c r="BA779" s="59"/>
    </row>
    <row r="780" spans="3:53" s="60" customFormat="1" ht="12">
      <c r="C780" s="70"/>
      <c r="D780" s="70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66"/>
      <c r="W780" s="66"/>
      <c r="X780" s="66"/>
      <c r="Y780" s="66"/>
      <c r="Z780" s="66"/>
      <c r="AA780" s="70"/>
      <c r="AB780" s="66"/>
      <c r="AC780" s="66"/>
      <c r="AD780" s="66"/>
      <c r="AE780" s="59"/>
      <c r="AF780" s="59"/>
      <c r="AG780" s="59"/>
      <c r="AH780" s="59"/>
      <c r="AI780" s="59"/>
      <c r="AJ780" s="59"/>
      <c r="AK780" s="59"/>
      <c r="AL780" s="59"/>
      <c r="AM780" s="59"/>
      <c r="AN780" s="59"/>
      <c r="AO780" s="59"/>
      <c r="AP780" s="59"/>
      <c r="AQ780" s="59"/>
      <c r="AR780" s="59"/>
      <c r="AS780" s="59"/>
      <c r="AT780" s="59"/>
      <c r="AU780" s="59"/>
      <c r="AV780" s="59"/>
      <c r="AW780" s="59"/>
      <c r="AX780" s="59"/>
      <c r="AY780" s="59"/>
      <c r="AZ780" s="59"/>
      <c r="BA780" s="59"/>
    </row>
    <row r="781" spans="3:53" s="60" customFormat="1" ht="12">
      <c r="C781" s="70"/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66"/>
      <c r="W781" s="66"/>
      <c r="X781" s="66"/>
      <c r="Y781" s="66"/>
      <c r="Z781" s="66"/>
      <c r="AA781" s="70"/>
      <c r="AB781" s="66"/>
      <c r="AC781" s="66"/>
      <c r="AD781" s="66"/>
      <c r="AE781" s="59"/>
      <c r="AF781" s="59"/>
      <c r="AG781" s="59"/>
      <c r="AH781" s="59"/>
      <c r="AI781" s="59"/>
      <c r="AJ781" s="59"/>
      <c r="AK781" s="59"/>
      <c r="AL781" s="59"/>
      <c r="AM781" s="59"/>
      <c r="AN781" s="59"/>
      <c r="AO781" s="59"/>
      <c r="AP781" s="59"/>
      <c r="AQ781" s="59"/>
      <c r="AR781" s="59"/>
      <c r="AS781" s="59"/>
      <c r="AT781" s="59"/>
      <c r="AU781" s="59"/>
      <c r="AV781" s="59"/>
      <c r="AW781" s="59"/>
      <c r="AX781" s="59"/>
      <c r="AY781" s="59"/>
      <c r="AZ781" s="59"/>
      <c r="BA781" s="59"/>
    </row>
    <row r="782" spans="3:53" s="60" customFormat="1" ht="12">
      <c r="C782" s="70"/>
      <c r="D782" s="70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66"/>
      <c r="W782" s="66"/>
      <c r="X782" s="66"/>
      <c r="Y782" s="66"/>
      <c r="Z782" s="66"/>
      <c r="AA782" s="70"/>
      <c r="AB782" s="66"/>
      <c r="AC782" s="66"/>
      <c r="AD782" s="66"/>
      <c r="AE782" s="59"/>
      <c r="AF782" s="59"/>
      <c r="AG782" s="59"/>
      <c r="AH782" s="59"/>
      <c r="AI782" s="59"/>
      <c r="AJ782" s="59"/>
      <c r="AK782" s="59"/>
      <c r="AL782" s="59"/>
      <c r="AM782" s="59"/>
      <c r="AN782" s="59"/>
      <c r="AO782" s="59"/>
      <c r="AP782" s="59"/>
      <c r="AQ782" s="59"/>
      <c r="AR782" s="59"/>
      <c r="AS782" s="59"/>
      <c r="AT782" s="59"/>
      <c r="AU782" s="59"/>
      <c r="AV782" s="59"/>
      <c r="AW782" s="59"/>
      <c r="AX782" s="59"/>
      <c r="AY782" s="59"/>
      <c r="AZ782" s="59"/>
      <c r="BA782" s="59"/>
    </row>
    <row r="783" spans="3:53" s="60" customFormat="1" ht="12">
      <c r="C783" s="70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66"/>
      <c r="W783" s="66"/>
      <c r="X783" s="66"/>
      <c r="Y783" s="66"/>
      <c r="Z783" s="66"/>
      <c r="AA783" s="70"/>
      <c r="AB783" s="66"/>
      <c r="AC783" s="66"/>
      <c r="AD783" s="66"/>
      <c r="AE783" s="59"/>
      <c r="AF783" s="59"/>
      <c r="AG783" s="59"/>
      <c r="AH783" s="59"/>
      <c r="AI783" s="59"/>
      <c r="AJ783" s="59"/>
      <c r="AK783" s="59"/>
      <c r="AL783" s="59"/>
      <c r="AM783" s="59"/>
      <c r="AN783" s="59"/>
      <c r="AO783" s="59"/>
      <c r="AP783" s="59"/>
      <c r="AQ783" s="59"/>
      <c r="AR783" s="59"/>
      <c r="AS783" s="59"/>
      <c r="AT783" s="59"/>
      <c r="AU783" s="59"/>
      <c r="AV783" s="59"/>
      <c r="AW783" s="59"/>
      <c r="AX783" s="59"/>
      <c r="AY783" s="59"/>
      <c r="AZ783" s="59"/>
      <c r="BA783" s="59"/>
    </row>
    <row r="784" spans="3:53" s="60" customFormat="1" ht="12">
      <c r="C784" s="7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66"/>
      <c r="W784" s="66"/>
      <c r="X784" s="66"/>
      <c r="Y784" s="66"/>
      <c r="Z784" s="66"/>
      <c r="AA784" s="70"/>
      <c r="AB784" s="66"/>
      <c r="AC784" s="66"/>
      <c r="AD784" s="66"/>
      <c r="AE784" s="59"/>
      <c r="AF784" s="59"/>
      <c r="AG784" s="59"/>
      <c r="AH784" s="59"/>
      <c r="AI784" s="59"/>
      <c r="AJ784" s="59"/>
      <c r="AK784" s="59"/>
      <c r="AL784" s="59"/>
      <c r="AM784" s="59"/>
      <c r="AN784" s="59"/>
      <c r="AO784" s="59"/>
      <c r="AP784" s="59"/>
      <c r="AQ784" s="59"/>
      <c r="AR784" s="59"/>
      <c r="AS784" s="59"/>
      <c r="AT784" s="59"/>
      <c r="AU784" s="59"/>
      <c r="AV784" s="59"/>
      <c r="AW784" s="59"/>
      <c r="AX784" s="59"/>
      <c r="AY784" s="59"/>
      <c r="AZ784" s="59"/>
      <c r="BA784" s="59"/>
    </row>
    <row r="785" spans="3:53" s="60" customFormat="1" ht="12">
      <c r="C785" s="70"/>
      <c r="D785" s="70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66"/>
      <c r="W785" s="66"/>
      <c r="X785" s="66"/>
      <c r="Y785" s="66"/>
      <c r="Z785" s="66"/>
      <c r="AA785" s="70"/>
      <c r="AB785" s="66"/>
      <c r="AC785" s="66"/>
      <c r="AD785" s="66"/>
      <c r="AE785" s="59"/>
      <c r="AF785" s="59"/>
      <c r="AG785" s="59"/>
      <c r="AH785" s="59"/>
      <c r="AI785" s="59"/>
      <c r="AJ785" s="59"/>
      <c r="AK785" s="59"/>
      <c r="AL785" s="59"/>
      <c r="AM785" s="59"/>
      <c r="AN785" s="59"/>
      <c r="AO785" s="59"/>
      <c r="AP785" s="59"/>
      <c r="AQ785" s="59"/>
      <c r="AR785" s="59"/>
      <c r="AS785" s="59"/>
      <c r="AT785" s="59"/>
      <c r="AU785" s="59"/>
      <c r="AV785" s="59"/>
      <c r="AW785" s="59"/>
      <c r="AX785" s="59"/>
      <c r="AY785" s="59"/>
      <c r="AZ785" s="59"/>
      <c r="BA785" s="59"/>
    </row>
    <row r="786" spans="3:53" s="60" customFormat="1" ht="12">
      <c r="C786" s="70"/>
      <c r="D786" s="70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66"/>
      <c r="W786" s="66"/>
      <c r="X786" s="66"/>
      <c r="Y786" s="66"/>
      <c r="Z786" s="66"/>
      <c r="AA786" s="70"/>
      <c r="AB786" s="66"/>
      <c r="AC786" s="66"/>
      <c r="AD786" s="66"/>
      <c r="AE786" s="59"/>
      <c r="AF786" s="59"/>
      <c r="AG786" s="59"/>
      <c r="AH786" s="59"/>
      <c r="AI786" s="59"/>
      <c r="AJ786" s="59"/>
      <c r="AK786" s="59"/>
      <c r="AL786" s="59"/>
      <c r="AM786" s="59"/>
      <c r="AN786" s="59"/>
      <c r="AO786" s="59"/>
      <c r="AP786" s="59"/>
      <c r="AQ786" s="59"/>
      <c r="AR786" s="59"/>
      <c r="AS786" s="59"/>
      <c r="AT786" s="59"/>
      <c r="AU786" s="59"/>
      <c r="AV786" s="59"/>
      <c r="AW786" s="59"/>
      <c r="AX786" s="59"/>
      <c r="AY786" s="59"/>
      <c r="AZ786" s="59"/>
      <c r="BA786" s="59"/>
    </row>
    <row r="787" spans="3:53" s="60" customFormat="1" ht="12">
      <c r="C787" s="70"/>
      <c r="D787" s="70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66"/>
      <c r="W787" s="66"/>
      <c r="X787" s="66"/>
      <c r="Y787" s="66"/>
      <c r="Z787" s="66"/>
      <c r="AA787" s="70"/>
      <c r="AB787" s="66"/>
      <c r="AC787" s="66"/>
      <c r="AD787" s="66"/>
      <c r="AE787" s="59"/>
      <c r="AF787" s="59"/>
      <c r="AG787" s="59"/>
      <c r="AH787" s="59"/>
      <c r="AI787" s="59"/>
      <c r="AJ787" s="59"/>
      <c r="AK787" s="59"/>
      <c r="AL787" s="59"/>
      <c r="AM787" s="59"/>
      <c r="AN787" s="59"/>
      <c r="AO787" s="59"/>
      <c r="AP787" s="59"/>
      <c r="AQ787" s="59"/>
      <c r="AR787" s="59"/>
      <c r="AS787" s="59"/>
      <c r="AT787" s="59"/>
      <c r="AU787" s="59"/>
      <c r="AV787" s="59"/>
      <c r="AW787" s="59"/>
      <c r="AX787" s="59"/>
      <c r="AY787" s="59"/>
      <c r="AZ787" s="59"/>
      <c r="BA787" s="59"/>
    </row>
    <row r="788" spans="3:53" s="60" customFormat="1" ht="12">
      <c r="C788" s="70"/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66"/>
      <c r="W788" s="66"/>
      <c r="X788" s="66"/>
      <c r="Y788" s="66"/>
      <c r="Z788" s="66"/>
      <c r="AA788" s="70"/>
      <c r="AB788" s="66"/>
      <c r="AC788" s="66"/>
      <c r="AD788" s="66"/>
      <c r="AE788" s="59"/>
      <c r="AF788" s="59"/>
      <c r="AG788" s="59"/>
      <c r="AH788" s="59"/>
      <c r="AI788" s="59"/>
      <c r="AJ788" s="59"/>
      <c r="AK788" s="59"/>
      <c r="AL788" s="59"/>
      <c r="AM788" s="59"/>
      <c r="AN788" s="59"/>
      <c r="AO788" s="59"/>
      <c r="AP788" s="59"/>
      <c r="AQ788" s="59"/>
      <c r="AR788" s="59"/>
      <c r="AS788" s="59"/>
      <c r="AT788" s="59"/>
      <c r="AU788" s="59"/>
      <c r="AV788" s="59"/>
      <c r="AW788" s="59"/>
      <c r="AX788" s="59"/>
      <c r="AY788" s="59"/>
      <c r="AZ788" s="59"/>
      <c r="BA788" s="59"/>
    </row>
    <row r="789" spans="3:53" s="60" customFormat="1" ht="12">
      <c r="C789" s="70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66"/>
      <c r="W789" s="66"/>
      <c r="X789" s="66"/>
      <c r="Y789" s="66"/>
      <c r="Z789" s="66"/>
      <c r="AA789" s="70"/>
      <c r="AB789" s="66"/>
      <c r="AC789" s="66"/>
      <c r="AD789" s="66"/>
      <c r="AE789" s="59"/>
      <c r="AF789" s="59"/>
      <c r="AG789" s="59"/>
      <c r="AH789" s="59"/>
      <c r="AI789" s="59"/>
      <c r="AJ789" s="59"/>
      <c r="AK789" s="59"/>
      <c r="AL789" s="59"/>
      <c r="AM789" s="59"/>
      <c r="AN789" s="59"/>
      <c r="AO789" s="59"/>
      <c r="AP789" s="59"/>
      <c r="AQ789" s="59"/>
      <c r="AR789" s="59"/>
      <c r="AS789" s="59"/>
      <c r="AT789" s="59"/>
      <c r="AU789" s="59"/>
      <c r="AV789" s="59"/>
      <c r="AW789" s="59"/>
      <c r="AX789" s="59"/>
      <c r="AY789" s="59"/>
      <c r="AZ789" s="59"/>
      <c r="BA789" s="59"/>
    </row>
    <row r="790" spans="3:53" s="60" customFormat="1" ht="12">
      <c r="C790" s="70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66"/>
      <c r="W790" s="66"/>
      <c r="X790" s="66"/>
      <c r="Y790" s="66"/>
      <c r="Z790" s="66"/>
      <c r="AA790" s="70"/>
      <c r="AB790" s="66"/>
      <c r="AC790" s="66"/>
      <c r="AD790" s="66"/>
      <c r="AE790" s="59"/>
      <c r="AF790" s="59"/>
      <c r="AG790" s="59"/>
      <c r="AH790" s="59"/>
      <c r="AI790" s="59"/>
      <c r="AJ790" s="59"/>
      <c r="AK790" s="59"/>
      <c r="AL790" s="59"/>
      <c r="AM790" s="59"/>
      <c r="AN790" s="59"/>
      <c r="AO790" s="59"/>
      <c r="AP790" s="59"/>
      <c r="AQ790" s="59"/>
      <c r="AR790" s="59"/>
      <c r="AS790" s="59"/>
      <c r="AT790" s="59"/>
      <c r="AU790" s="59"/>
      <c r="AV790" s="59"/>
      <c r="AW790" s="59"/>
      <c r="AX790" s="59"/>
      <c r="AY790" s="59"/>
      <c r="AZ790" s="59"/>
      <c r="BA790" s="59"/>
    </row>
    <row r="791" spans="3:53" s="60" customFormat="1" ht="12">
      <c r="C791" s="70"/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66"/>
      <c r="W791" s="66"/>
      <c r="X791" s="66"/>
      <c r="Y791" s="66"/>
      <c r="Z791" s="66"/>
      <c r="AA791" s="70"/>
      <c r="AB791" s="66"/>
      <c r="AC791" s="66"/>
      <c r="AD791" s="66"/>
      <c r="AE791" s="59"/>
      <c r="AF791" s="59"/>
      <c r="AG791" s="59"/>
      <c r="AH791" s="59"/>
      <c r="AI791" s="59"/>
      <c r="AJ791" s="59"/>
      <c r="AK791" s="59"/>
      <c r="AL791" s="59"/>
      <c r="AM791" s="59"/>
      <c r="AN791" s="59"/>
      <c r="AO791" s="59"/>
      <c r="AP791" s="59"/>
      <c r="AQ791" s="59"/>
      <c r="AR791" s="59"/>
      <c r="AS791" s="59"/>
      <c r="AT791" s="59"/>
      <c r="AU791" s="59"/>
      <c r="AV791" s="59"/>
      <c r="AW791" s="59"/>
      <c r="AX791" s="59"/>
      <c r="AY791" s="59"/>
      <c r="AZ791" s="59"/>
      <c r="BA791" s="59"/>
    </row>
    <row r="792" spans="3:53" s="60" customFormat="1" ht="12">
      <c r="C792" s="70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66"/>
      <c r="W792" s="66"/>
      <c r="X792" s="66"/>
      <c r="Y792" s="66"/>
      <c r="Z792" s="66"/>
      <c r="AA792" s="70"/>
      <c r="AB792" s="66"/>
      <c r="AC792" s="66"/>
      <c r="AD792" s="66"/>
      <c r="AE792" s="59"/>
      <c r="AF792" s="59"/>
      <c r="AG792" s="59"/>
      <c r="AH792" s="59"/>
      <c r="AI792" s="59"/>
      <c r="AJ792" s="59"/>
      <c r="AK792" s="59"/>
      <c r="AL792" s="59"/>
      <c r="AM792" s="59"/>
      <c r="AN792" s="59"/>
      <c r="AO792" s="59"/>
      <c r="AP792" s="59"/>
      <c r="AQ792" s="59"/>
      <c r="AR792" s="59"/>
      <c r="AS792" s="59"/>
      <c r="AT792" s="59"/>
      <c r="AU792" s="59"/>
      <c r="AV792" s="59"/>
      <c r="AW792" s="59"/>
      <c r="AX792" s="59"/>
      <c r="AY792" s="59"/>
      <c r="AZ792" s="59"/>
      <c r="BA792" s="59"/>
    </row>
    <row r="793" spans="3:53" s="60" customFormat="1" ht="12">
      <c r="C793" s="70"/>
      <c r="D793" s="70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66"/>
      <c r="W793" s="66"/>
      <c r="X793" s="66"/>
      <c r="Y793" s="66"/>
      <c r="Z793" s="66"/>
      <c r="AA793" s="70"/>
      <c r="AB793" s="66"/>
      <c r="AC793" s="66"/>
      <c r="AD793" s="66"/>
      <c r="AE793" s="59"/>
      <c r="AF793" s="59"/>
      <c r="AG793" s="59"/>
      <c r="AH793" s="59"/>
      <c r="AI793" s="59"/>
      <c r="AJ793" s="59"/>
      <c r="AK793" s="59"/>
      <c r="AL793" s="59"/>
      <c r="AM793" s="59"/>
      <c r="AN793" s="59"/>
      <c r="AO793" s="59"/>
      <c r="AP793" s="59"/>
      <c r="AQ793" s="59"/>
      <c r="AR793" s="59"/>
      <c r="AS793" s="59"/>
      <c r="AT793" s="59"/>
      <c r="AU793" s="59"/>
      <c r="AV793" s="59"/>
      <c r="AW793" s="59"/>
      <c r="AX793" s="59"/>
      <c r="AY793" s="59"/>
      <c r="AZ793" s="59"/>
      <c r="BA793" s="59"/>
    </row>
    <row r="794" spans="3:53" s="60" customFormat="1" ht="12"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66"/>
      <c r="W794" s="66"/>
      <c r="X794" s="66"/>
      <c r="Y794" s="66"/>
      <c r="Z794" s="66"/>
      <c r="AA794" s="70"/>
      <c r="AB794" s="66"/>
      <c r="AC794" s="66"/>
      <c r="AD794" s="66"/>
      <c r="AE794" s="59"/>
      <c r="AF794" s="59"/>
      <c r="AG794" s="59"/>
      <c r="AH794" s="59"/>
      <c r="AI794" s="59"/>
      <c r="AJ794" s="59"/>
      <c r="AK794" s="59"/>
      <c r="AL794" s="59"/>
      <c r="AM794" s="59"/>
      <c r="AN794" s="59"/>
      <c r="AO794" s="59"/>
      <c r="AP794" s="59"/>
      <c r="AQ794" s="59"/>
      <c r="AR794" s="59"/>
      <c r="AS794" s="59"/>
      <c r="AT794" s="59"/>
      <c r="AU794" s="59"/>
      <c r="AV794" s="59"/>
      <c r="AW794" s="59"/>
      <c r="AX794" s="59"/>
      <c r="AY794" s="59"/>
      <c r="AZ794" s="59"/>
      <c r="BA794" s="59"/>
    </row>
    <row r="795" spans="3:53" s="60" customFormat="1" ht="12">
      <c r="C795" s="70"/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66"/>
      <c r="W795" s="66"/>
      <c r="X795" s="66"/>
      <c r="Y795" s="66"/>
      <c r="Z795" s="66"/>
      <c r="AA795" s="70"/>
      <c r="AB795" s="66"/>
      <c r="AC795" s="66"/>
      <c r="AD795" s="66"/>
      <c r="AE795" s="59"/>
      <c r="AF795" s="59"/>
      <c r="AG795" s="59"/>
      <c r="AH795" s="59"/>
      <c r="AI795" s="59"/>
      <c r="AJ795" s="59"/>
      <c r="AK795" s="59"/>
      <c r="AL795" s="59"/>
      <c r="AM795" s="59"/>
      <c r="AN795" s="59"/>
      <c r="AO795" s="59"/>
      <c r="AP795" s="59"/>
      <c r="AQ795" s="59"/>
      <c r="AR795" s="59"/>
      <c r="AS795" s="59"/>
      <c r="AT795" s="59"/>
      <c r="AU795" s="59"/>
      <c r="AV795" s="59"/>
      <c r="AW795" s="59"/>
      <c r="AX795" s="59"/>
      <c r="AY795" s="59"/>
      <c r="AZ795" s="59"/>
      <c r="BA795" s="59"/>
    </row>
    <row r="796" spans="3:53" s="60" customFormat="1" ht="12">
      <c r="C796" s="70"/>
      <c r="D796" s="70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66"/>
      <c r="W796" s="66"/>
      <c r="X796" s="66"/>
      <c r="Y796" s="66"/>
      <c r="Z796" s="66"/>
      <c r="AA796" s="70"/>
      <c r="AB796" s="66"/>
      <c r="AC796" s="66"/>
      <c r="AD796" s="66"/>
      <c r="AE796" s="59"/>
      <c r="AF796" s="59"/>
      <c r="AG796" s="59"/>
      <c r="AH796" s="59"/>
      <c r="AI796" s="59"/>
      <c r="AJ796" s="59"/>
      <c r="AK796" s="59"/>
      <c r="AL796" s="59"/>
      <c r="AM796" s="59"/>
      <c r="AN796" s="59"/>
      <c r="AO796" s="59"/>
      <c r="AP796" s="59"/>
      <c r="AQ796" s="59"/>
      <c r="AR796" s="59"/>
      <c r="AS796" s="59"/>
      <c r="AT796" s="59"/>
      <c r="AU796" s="59"/>
      <c r="AV796" s="59"/>
      <c r="AW796" s="59"/>
      <c r="AX796" s="59"/>
      <c r="AY796" s="59"/>
      <c r="AZ796" s="59"/>
      <c r="BA796" s="59"/>
    </row>
    <row r="797" spans="3:53" s="60" customFormat="1" ht="12">
      <c r="C797" s="70"/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66"/>
      <c r="W797" s="66"/>
      <c r="X797" s="66"/>
      <c r="Y797" s="66"/>
      <c r="Z797" s="66"/>
      <c r="AA797" s="70"/>
      <c r="AB797" s="66"/>
      <c r="AC797" s="66"/>
      <c r="AD797" s="66"/>
      <c r="AE797" s="59"/>
      <c r="AF797" s="59"/>
      <c r="AG797" s="59"/>
      <c r="AH797" s="59"/>
      <c r="AI797" s="59"/>
      <c r="AJ797" s="59"/>
      <c r="AK797" s="59"/>
      <c r="AL797" s="59"/>
      <c r="AM797" s="59"/>
      <c r="AN797" s="59"/>
      <c r="AO797" s="59"/>
      <c r="AP797" s="59"/>
      <c r="AQ797" s="59"/>
      <c r="AR797" s="59"/>
      <c r="AS797" s="59"/>
      <c r="AT797" s="59"/>
      <c r="AU797" s="59"/>
      <c r="AV797" s="59"/>
      <c r="AW797" s="59"/>
      <c r="AX797" s="59"/>
      <c r="AY797" s="59"/>
      <c r="AZ797" s="59"/>
      <c r="BA797" s="59"/>
    </row>
    <row r="798" spans="3:53" s="60" customFormat="1" ht="12">
      <c r="C798" s="70"/>
      <c r="D798" s="70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66"/>
      <c r="W798" s="66"/>
      <c r="X798" s="66"/>
      <c r="Y798" s="66"/>
      <c r="Z798" s="66"/>
      <c r="AA798" s="70"/>
      <c r="AB798" s="66"/>
      <c r="AC798" s="66"/>
      <c r="AD798" s="66"/>
      <c r="AE798" s="59"/>
      <c r="AF798" s="59"/>
      <c r="AG798" s="59"/>
      <c r="AH798" s="59"/>
      <c r="AI798" s="59"/>
      <c r="AJ798" s="59"/>
      <c r="AK798" s="59"/>
      <c r="AL798" s="59"/>
      <c r="AM798" s="59"/>
      <c r="AN798" s="59"/>
      <c r="AO798" s="59"/>
      <c r="AP798" s="59"/>
      <c r="AQ798" s="59"/>
      <c r="AR798" s="59"/>
      <c r="AS798" s="59"/>
      <c r="AT798" s="59"/>
      <c r="AU798" s="59"/>
      <c r="AV798" s="59"/>
      <c r="AW798" s="59"/>
      <c r="AX798" s="59"/>
      <c r="AY798" s="59"/>
      <c r="AZ798" s="59"/>
      <c r="BA798" s="59"/>
    </row>
    <row r="799" spans="3:53" s="60" customFormat="1" ht="12">
      <c r="C799" s="70"/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66"/>
      <c r="W799" s="66"/>
      <c r="X799" s="66"/>
      <c r="Y799" s="66"/>
      <c r="Z799" s="66"/>
      <c r="AA799" s="70"/>
      <c r="AB799" s="66"/>
      <c r="AC799" s="66"/>
      <c r="AD799" s="66"/>
      <c r="AE799" s="59"/>
      <c r="AF799" s="59"/>
      <c r="AG799" s="59"/>
      <c r="AH799" s="59"/>
      <c r="AI799" s="59"/>
      <c r="AJ799" s="59"/>
      <c r="AK799" s="59"/>
      <c r="AL799" s="59"/>
      <c r="AM799" s="59"/>
      <c r="AN799" s="59"/>
      <c r="AO799" s="59"/>
      <c r="AP799" s="59"/>
      <c r="AQ799" s="59"/>
      <c r="AR799" s="59"/>
      <c r="AS799" s="59"/>
      <c r="AT799" s="59"/>
      <c r="AU799" s="59"/>
      <c r="AV799" s="59"/>
      <c r="AW799" s="59"/>
      <c r="AX799" s="59"/>
      <c r="AY799" s="59"/>
      <c r="AZ799" s="59"/>
      <c r="BA799" s="59"/>
    </row>
    <row r="800" spans="3:53" s="60" customFormat="1" ht="12">
      <c r="C800" s="70"/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66"/>
      <c r="W800" s="66"/>
      <c r="X800" s="66"/>
      <c r="Y800" s="66"/>
      <c r="Z800" s="66"/>
      <c r="AA800" s="70"/>
      <c r="AB800" s="66"/>
      <c r="AC800" s="66"/>
      <c r="AD800" s="66"/>
      <c r="AE800" s="59"/>
      <c r="AF800" s="59"/>
      <c r="AG800" s="59"/>
      <c r="AH800" s="59"/>
      <c r="AI800" s="59"/>
      <c r="AJ800" s="59"/>
      <c r="AK800" s="59"/>
      <c r="AL800" s="59"/>
      <c r="AM800" s="59"/>
      <c r="AN800" s="59"/>
      <c r="AO800" s="59"/>
      <c r="AP800" s="59"/>
      <c r="AQ800" s="59"/>
      <c r="AR800" s="59"/>
      <c r="AS800" s="59"/>
      <c r="AT800" s="59"/>
      <c r="AU800" s="59"/>
      <c r="AV800" s="59"/>
      <c r="AW800" s="59"/>
      <c r="AX800" s="59"/>
      <c r="AY800" s="59"/>
      <c r="AZ800" s="59"/>
      <c r="BA800" s="59"/>
    </row>
    <row r="801" spans="3:53" s="60" customFormat="1" ht="12">
      <c r="C801" s="70"/>
      <c r="D801" s="70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66"/>
      <c r="W801" s="66"/>
      <c r="X801" s="66"/>
      <c r="Y801" s="66"/>
      <c r="Z801" s="66"/>
      <c r="AA801" s="70"/>
      <c r="AB801" s="66"/>
      <c r="AC801" s="66"/>
      <c r="AD801" s="66"/>
      <c r="AE801" s="59"/>
      <c r="AF801" s="59"/>
      <c r="AG801" s="59"/>
      <c r="AH801" s="59"/>
      <c r="AI801" s="59"/>
      <c r="AJ801" s="59"/>
      <c r="AK801" s="59"/>
      <c r="AL801" s="59"/>
      <c r="AM801" s="59"/>
      <c r="AN801" s="59"/>
      <c r="AO801" s="59"/>
      <c r="AP801" s="59"/>
      <c r="AQ801" s="59"/>
      <c r="AR801" s="59"/>
      <c r="AS801" s="59"/>
      <c r="AT801" s="59"/>
      <c r="AU801" s="59"/>
      <c r="AV801" s="59"/>
      <c r="AW801" s="59"/>
      <c r="AX801" s="59"/>
      <c r="AY801" s="59"/>
      <c r="AZ801" s="59"/>
      <c r="BA801" s="59"/>
    </row>
    <row r="802" spans="3:53" s="60" customFormat="1" ht="12">
      <c r="C802" s="70"/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66"/>
      <c r="W802" s="66"/>
      <c r="X802" s="66"/>
      <c r="Y802" s="66"/>
      <c r="Z802" s="66"/>
      <c r="AA802" s="70"/>
      <c r="AB802" s="66"/>
      <c r="AC802" s="66"/>
      <c r="AD802" s="66"/>
      <c r="AE802" s="59"/>
      <c r="AF802" s="59"/>
      <c r="AG802" s="59"/>
      <c r="AH802" s="59"/>
      <c r="AI802" s="59"/>
      <c r="AJ802" s="59"/>
      <c r="AK802" s="59"/>
      <c r="AL802" s="59"/>
      <c r="AM802" s="59"/>
      <c r="AN802" s="59"/>
      <c r="AO802" s="59"/>
      <c r="AP802" s="59"/>
      <c r="AQ802" s="59"/>
      <c r="AR802" s="59"/>
      <c r="AS802" s="59"/>
      <c r="AT802" s="59"/>
      <c r="AU802" s="59"/>
      <c r="AV802" s="59"/>
      <c r="AW802" s="59"/>
      <c r="AX802" s="59"/>
      <c r="AY802" s="59"/>
      <c r="AZ802" s="59"/>
      <c r="BA802" s="59"/>
    </row>
    <row r="803" spans="3:53" s="60" customFormat="1" ht="12">
      <c r="C803" s="70"/>
      <c r="D803" s="70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66"/>
      <c r="W803" s="66"/>
      <c r="X803" s="66"/>
      <c r="Y803" s="66"/>
      <c r="Z803" s="66"/>
      <c r="AA803" s="70"/>
      <c r="AB803" s="66"/>
      <c r="AC803" s="66"/>
      <c r="AD803" s="66"/>
      <c r="AE803" s="59"/>
      <c r="AF803" s="59"/>
      <c r="AG803" s="59"/>
      <c r="AH803" s="59"/>
      <c r="AI803" s="59"/>
      <c r="AJ803" s="59"/>
      <c r="AK803" s="59"/>
      <c r="AL803" s="59"/>
      <c r="AM803" s="59"/>
      <c r="AN803" s="59"/>
      <c r="AO803" s="59"/>
      <c r="AP803" s="59"/>
      <c r="AQ803" s="59"/>
      <c r="AR803" s="59"/>
      <c r="AS803" s="59"/>
      <c r="AT803" s="59"/>
      <c r="AU803" s="59"/>
      <c r="AV803" s="59"/>
      <c r="AW803" s="59"/>
      <c r="AX803" s="59"/>
      <c r="AY803" s="59"/>
      <c r="AZ803" s="59"/>
      <c r="BA803" s="59"/>
    </row>
    <row r="804" spans="3:53" s="60" customFormat="1" ht="12"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66"/>
      <c r="W804" s="66"/>
      <c r="X804" s="66"/>
      <c r="Y804" s="66"/>
      <c r="Z804" s="66"/>
      <c r="AA804" s="70"/>
      <c r="AB804" s="66"/>
      <c r="AC804" s="66"/>
      <c r="AD804" s="66"/>
      <c r="AE804" s="59"/>
      <c r="AF804" s="59"/>
      <c r="AG804" s="59"/>
      <c r="AH804" s="59"/>
      <c r="AI804" s="59"/>
      <c r="AJ804" s="59"/>
      <c r="AK804" s="59"/>
      <c r="AL804" s="59"/>
      <c r="AM804" s="59"/>
      <c r="AN804" s="59"/>
      <c r="AO804" s="59"/>
      <c r="AP804" s="59"/>
      <c r="AQ804" s="59"/>
      <c r="AR804" s="59"/>
      <c r="AS804" s="59"/>
      <c r="AT804" s="59"/>
      <c r="AU804" s="59"/>
      <c r="AV804" s="59"/>
      <c r="AW804" s="59"/>
      <c r="AX804" s="59"/>
      <c r="AY804" s="59"/>
      <c r="AZ804" s="59"/>
      <c r="BA804" s="59"/>
    </row>
    <row r="805" spans="3:53" s="60" customFormat="1" ht="12">
      <c r="C805" s="70"/>
      <c r="D805" s="70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66"/>
      <c r="W805" s="66"/>
      <c r="X805" s="66"/>
      <c r="Y805" s="66"/>
      <c r="Z805" s="66"/>
      <c r="AA805" s="70"/>
      <c r="AB805" s="66"/>
      <c r="AC805" s="66"/>
      <c r="AD805" s="66"/>
      <c r="AE805" s="59"/>
      <c r="AF805" s="59"/>
      <c r="AG805" s="59"/>
      <c r="AH805" s="59"/>
      <c r="AI805" s="59"/>
      <c r="AJ805" s="59"/>
      <c r="AK805" s="59"/>
      <c r="AL805" s="59"/>
      <c r="AM805" s="59"/>
      <c r="AN805" s="59"/>
      <c r="AO805" s="59"/>
      <c r="AP805" s="59"/>
      <c r="AQ805" s="59"/>
      <c r="AR805" s="59"/>
      <c r="AS805" s="59"/>
      <c r="AT805" s="59"/>
      <c r="AU805" s="59"/>
      <c r="AV805" s="59"/>
      <c r="AW805" s="59"/>
      <c r="AX805" s="59"/>
      <c r="AY805" s="59"/>
      <c r="AZ805" s="59"/>
      <c r="BA805" s="59"/>
    </row>
    <row r="806" spans="3:53" s="60" customFormat="1" ht="12">
      <c r="C806" s="70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66"/>
      <c r="W806" s="66"/>
      <c r="X806" s="66"/>
      <c r="Y806" s="66"/>
      <c r="Z806" s="66"/>
      <c r="AA806" s="70"/>
      <c r="AB806" s="66"/>
      <c r="AC806" s="66"/>
      <c r="AD806" s="66"/>
      <c r="AE806" s="59"/>
      <c r="AF806" s="59"/>
      <c r="AG806" s="59"/>
      <c r="AH806" s="59"/>
      <c r="AI806" s="59"/>
      <c r="AJ806" s="59"/>
      <c r="AK806" s="59"/>
      <c r="AL806" s="59"/>
      <c r="AM806" s="59"/>
      <c r="AN806" s="59"/>
      <c r="AO806" s="59"/>
      <c r="AP806" s="59"/>
      <c r="AQ806" s="59"/>
      <c r="AR806" s="59"/>
      <c r="AS806" s="59"/>
      <c r="AT806" s="59"/>
      <c r="AU806" s="59"/>
      <c r="AV806" s="59"/>
      <c r="AW806" s="59"/>
      <c r="AX806" s="59"/>
      <c r="AY806" s="59"/>
      <c r="AZ806" s="59"/>
      <c r="BA806" s="59"/>
    </row>
    <row r="807" spans="3:53" s="60" customFormat="1" ht="12">
      <c r="C807" s="70"/>
      <c r="D807" s="70"/>
      <c r="E807" s="70"/>
      <c r="F807" s="70"/>
      <c r="G807" s="70"/>
      <c r="H807" s="70"/>
      <c r="I807" s="70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66"/>
      <c r="W807" s="66"/>
      <c r="X807" s="66"/>
      <c r="Y807" s="66"/>
      <c r="Z807" s="66"/>
      <c r="AA807" s="70"/>
      <c r="AB807" s="66"/>
      <c r="AC807" s="66"/>
      <c r="AD807" s="66"/>
      <c r="AE807" s="59"/>
      <c r="AF807" s="59"/>
      <c r="AG807" s="59"/>
      <c r="AH807" s="59"/>
      <c r="AI807" s="59"/>
      <c r="AJ807" s="59"/>
      <c r="AK807" s="59"/>
      <c r="AL807" s="59"/>
      <c r="AM807" s="59"/>
      <c r="AN807" s="59"/>
      <c r="AO807" s="59"/>
      <c r="AP807" s="59"/>
      <c r="AQ807" s="59"/>
      <c r="AR807" s="59"/>
      <c r="AS807" s="59"/>
      <c r="AT807" s="59"/>
      <c r="AU807" s="59"/>
      <c r="AV807" s="59"/>
      <c r="AW807" s="59"/>
      <c r="AX807" s="59"/>
      <c r="AY807" s="59"/>
      <c r="AZ807" s="59"/>
      <c r="BA807" s="59"/>
    </row>
    <row r="808" spans="3:53" s="60" customFormat="1" ht="12">
      <c r="C808" s="70"/>
      <c r="D808" s="70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66"/>
      <c r="W808" s="66"/>
      <c r="X808" s="66"/>
      <c r="Y808" s="66"/>
      <c r="Z808" s="66"/>
      <c r="AA808" s="70"/>
      <c r="AB808" s="66"/>
      <c r="AC808" s="66"/>
      <c r="AD808" s="66"/>
      <c r="AE808" s="59"/>
      <c r="AF808" s="59"/>
      <c r="AG808" s="59"/>
      <c r="AH808" s="59"/>
      <c r="AI808" s="59"/>
      <c r="AJ808" s="59"/>
      <c r="AK808" s="59"/>
      <c r="AL808" s="59"/>
      <c r="AM808" s="59"/>
      <c r="AN808" s="59"/>
      <c r="AO808" s="59"/>
      <c r="AP808" s="59"/>
      <c r="AQ808" s="59"/>
      <c r="AR808" s="59"/>
      <c r="AS808" s="59"/>
      <c r="AT808" s="59"/>
      <c r="AU808" s="59"/>
      <c r="AV808" s="59"/>
      <c r="AW808" s="59"/>
      <c r="AX808" s="59"/>
      <c r="AY808" s="59"/>
      <c r="AZ808" s="59"/>
      <c r="BA808" s="59"/>
    </row>
    <row r="809" spans="3:53" s="60" customFormat="1" ht="12">
      <c r="C809" s="70"/>
      <c r="D809" s="70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66"/>
      <c r="W809" s="66"/>
      <c r="X809" s="66"/>
      <c r="Y809" s="66"/>
      <c r="Z809" s="66"/>
      <c r="AA809" s="70"/>
      <c r="AB809" s="66"/>
      <c r="AC809" s="66"/>
      <c r="AD809" s="66"/>
      <c r="AE809" s="59"/>
      <c r="AF809" s="59"/>
      <c r="AG809" s="59"/>
      <c r="AH809" s="59"/>
      <c r="AI809" s="59"/>
      <c r="AJ809" s="59"/>
      <c r="AK809" s="59"/>
      <c r="AL809" s="59"/>
      <c r="AM809" s="59"/>
      <c r="AN809" s="59"/>
      <c r="AO809" s="59"/>
      <c r="AP809" s="59"/>
      <c r="AQ809" s="59"/>
      <c r="AR809" s="59"/>
      <c r="AS809" s="59"/>
      <c r="AT809" s="59"/>
      <c r="AU809" s="59"/>
      <c r="AV809" s="59"/>
      <c r="AW809" s="59"/>
      <c r="AX809" s="59"/>
      <c r="AY809" s="59"/>
      <c r="AZ809" s="59"/>
      <c r="BA809" s="59"/>
    </row>
    <row r="810" spans="3:53" s="60" customFormat="1" ht="12">
      <c r="C810" s="70"/>
      <c r="D810" s="70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66"/>
      <c r="W810" s="66"/>
      <c r="X810" s="66"/>
      <c r="Y810" s="66"/>
      <c r="Z810" s="66"/>
      <c r="AA810" s="70"/>
      <c r="AB810" s="66"/>
      <c r="AC810" s="66"/>
      <c r="AD810" s="66"/>
      <c r="AE810" s="59"/>
      <c r="AF810" s="59"/>
      <c r="AG810" s="59"/>
      <c r="AH810" s="59"/>
      <c r="AI810" s="59"/>
      <c r="AJ810" s="59"/>
      <c r="AK810" s="59"/>
      <c r="AL810" s="59"/>
      <c r="AM810" s="59"/>
      <c r="AN810" s="59"/>
      <c r="AO810" s="59"/>
      <c r="AP810" s="59"/>
      <c r="AQ810" s="59"/>
      <c r="AR810" s="59"/>
      <c r="AS810" s="59"/>
      <c r="AT810" s="59"/>
      <c r="AU810" s="59"/>
      <c r="AV810" s="59"/>
      <c r="AW810" s="59"/>
      <c r="AX810" s="59"/>
      <c r="AY810" s="59"/>
      <c r="AZ810" s="59"/>
      <c r="BA810" s="59"/>
    </row>
    <row r="811" spans="3:53" s="60" customFormat="1" ht="12">
      <c r="C811" s="70"/>
      <c r="D811" s="70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66"/>
      <c r="W811" s="66"/>
      <c r="X811" s="66"/>
      <c r="Y811" s="66"/>
      <c r="Z811" s="66"/>
      <c r="AA811" s="70"/>
      <c r="AB811" s="66"/>
      <c r="AC811" s="66"/>
      <c r="AD811" s="66"/>
      <c r="AE811" s="59"/>
      <c r="AF811" s="59"/>
      <c r="AG811" s="59"/>
      <c r="AH811" s="59"/>
      <c r="AI811" s="59"/>
      <c r="AJ811" s="59"/>
      <c r="AK811" s="59"/>
      <c r="AL811" s="59"/>
      <c r="AM811" s="59"/>
      <c r="AN811" s="59"/>
      <c r="AO811" s="59"/>
      <c r="AP811" s="59"/>
      <c r="AQ811" s="59"/>
      <c r="AR811" s="59"/>
      <c r="AS811" s="59"/>
      <c r="AT811" s="59"/>
      <c r="AU811" s="59"/>
      <c r="AV811" s="59"/>
      <c r="AW811" s="59"/>
      <c r="AX811" s="59"/>
      <c r="AY811" s="59"/>
      <c r="AZ811" s="59"/>
      <c r="BA811" s="59"/>
    </row>
    <row r="812" spans="3:53" s="60" customFormat="1" ht="12">
      <c r="C812" s="70"/>
      <c r="D812" s="70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66"/>
      <c r="W812" s="66"/>
      <c r="X812" s="66"/>
      <c r="Y812" s="66"/>
      <c r="Z812" s="66"/>
      <c r="AA812" s="70"/>
      <c r="AB812" s="66"/>
      <c r="AC812" s="66"/>
      <c r="AD812" s="66"/>
      <c r="AE812" s="59"/>
      <c r="AF812" s="59"/>
      <c r="AG812" s="59"/>
      <c r="AH812" s="59"/>
      <c r="AI812" s="59"/>
      <c r="AJ812" s="59"/>
      <c r="AK812" s="59"/>
      <c r="AL812" s="59"/>
      <c r="AM812" s="59"/>
      <c r="AN812" s="59"/>
      <c r="AO812" s="59"/>
      <c r="AP812" s="59"/>
      <c r="AQ812" s="59"/>
      <c r="AR812" s="59"/>
      <c r="AS812" s="59"/>
      <c r="AT812" s="59"/>
      <c r="AU812" s="59"/>
      <c r="AV812" s="59"/>
      <c r="AW812" s="59"/>
      <c r="AX812" s="59"/>
      <c r="AY812" s="59"/>
      <c r="AZ812" s="59"/>
      <c r="BA812" s="59"/>
    </row>
    <row r="813" spans="3:53" s="60" customFormat="1" ht="12">
      <c r="C813" s="70"/>
      <c r="D813" s="70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66"/>
      <c r="W813" s="66"/>
      <c r="X813" s="66"/>
      <c r="Y813" s="66"/>
      <c r="Z813" s="66"/>
      <c r="AA813" s="70"/>
      <c r="AB813" s="66"/>
      <c r="AC813" s="66"/>
      <c r="AD813" s="66"/>
      <c r="AE813" s="59"/>
      <c r="AF813" s="59"/>
      <c r="AG813" s="59"/>
      <c r="AH813" s="59"/>
      <c r="AI813" s="59"/>
      <c r="AJ813" s="59"/>
      <c r="AK813" s="59"/>
      <c r="AL813" s="59"/>
      <c r="AM813" s="59"/>
      <c r="AN813" s="59"/>
      <c r="AO813" s="59"/>
      <c r="AP813" s="59"/>
      <c r="AQ813" s="59"/>
      <c r="AR813" s="59"/>
      <c r="AS813" s="59"/>
      <c r="AT813" s="59"/>
      <c r="AU813" s="59"/>
      <c r="AV813" s="59"/>
      <c r="AW813" s="59"/>
      <c r="AX813" s="59"/>
      <c r="AY813" s="59"/>
      <c r="AZ813" s="59"/>
      <c r="BA813" s="59"/>
    </row>
    <row r="814" spans="3:53" s="60" customFormat="1" ht="12"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66"/>
      <c r="W814" s="66"/>
      <c r="X814" s="66"/>
      <c r="Y814" s="66"/>
      <c r="Z814" s="66"/>
      <c r="AA814" s="70"/>
      <c r="AB814" s="66"/>
      <c r="AC814" s="66"/>
      <c r="AD814" s="66"/>
      <c r="AE814" s="59"/>
      <c r="AF814" s="59"/>
      <c r="AG814" s="59"/>
      <c r="AH814" s="59"/>
      <c r="AI814" s="59"/>
      <c r="AJ814" s="59"/>
      <c r="AK814" s="59"/>
      <c r="AL814" s="59"/>
      <c r="AM814" s="59"/>
      <c r="AN814" s="59"/>
      <c r="AO814" s="59"/>
      <c r="AP814" s="59"/>
      <c r="AQ814" s="59"/>
      <c r="AR814" s="59"/>
      <c r="AS814" s="59"/>
      <c r="AT814" s="59"/>
      <c r="AU814" s="59"/>
      <c r="AV814" s="59"/>
      <c r="AW814" s="59"/>
      <c r="AX814" s="59"/>
      <c r="AY814" s="59"/>
      <c r="AZ814" s="59"/>
      <c r="BA814" s="59"/>
    </row>
    <row r="815" spans="3:53" s="60" customFormat="1" ht="12">
      <c r="C815" s="70"/>
      <c r="D815" s="70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66"/>
      <c r="W815" s="66"/>
      <c r="X815" s="66"/>
      <c r="Y815" s="66"/>
      <c r="Z815" s="66"/>
      <c r="AA815" s="70"/>
      <c r="AB815" s="66"/>
      <c r="AC815" s="66"/>
      <c r="AD815" s="66"/>
      <c r="AE815" s="59"/>
      <c r="AF815" s="59"/>
      <c r="AG815" s="59"/>
      <c r="AH815" s="59"/>
      <c r="AI815" s="59"/>
      <c r="AJ815" s="59"/>
      <c r="AK815" s="59"/>
      <c r="AL815" s="59"/>
      <c r="AM815" s="59"/>
      <c r="AN815" s="59"/>
      <c r="AO815" s="59"/>
      <c r="AP815" s="59"/>
      <c r="AQ815" s="59"/>
      <c r="AR815" s="59"/>
      <c r="AS815" s="59"/>
      <c r="AT815" s="59"/>
      <c r="AU815" s="59"/>
      <c r="AV815" s="59"/>
      <c r="AW815" s="59"/>
      <c r="AX815" s="59"/>
      <c r="AY815" s="59"/>
      <c r="AZ815" s="59"/>
      <c r="BA815" s="59"/>
    </row>
    <row r="816" spans="3:53" s="60" customFormat="1" ht="12">
      <c r="C816" s="70"/>
      <c r="D816" s="70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66"/>
      <c r="W816" s="66"/>
      <c r="X816" s="66"/>
      <c r="Y816" s="66"/>
      <c r="Z816" s="66"/>
      <c r="AA816" s="70"/>
      <c r="AB816" s="66"/>
      <c r="AC816" s="66"/>
      <c r="AD816" s="66"/>
      <c r="AE816" s="59"/>
      <c r="AF816" s="59"/>
      <c r="AG816" s="59"/>
      <c r="AH816" s="59"/>
      <c r="AI816" s="59"/>
      <c r="AJ816" s="59"/>
      <c r="AK816" s="59"/>
      <c r="AL816" s="59"/>
      <c r="AM816" s="59"/>
      <c r="AN816" s="59"/>
      <c r="AO816" s="59"/>
      <c r="AP816" s="59"/>
      <c r="AQ816" s="59"/>
      <c r="AR816" s="59"/>
      <c r="AS816" s="59"/>
      <c r="AT816" s="59"/>
      <c r="AU816" s="59"/>
      <c r="AV816" s="59"/>
      <c r="AW816" s="59"/>
      <c r="AX816" s="59"/>
      <c r="AY816" s="59"/>
      <c r="AZ816" s="59"/>
      <c r="BA816" s="59"/>
    </row>
    <row r="817" spans="3:53" s="60" customFormat="1" ht="12">
      <c r="C817" s="70"/>
      <c r="D817" s="70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66"/>
      <c r="W817" s="66"/>
      <c r="X817" s="66"/>
      <c r="Y817" s="66"/>
      <c r="Z817" s="66"/>
      <c r="AA817" s="70"/>
      <c r="AB817" s="66"/>
      <c r="AC817" s="66"/>
      <c r="AD817" s="66"/>
      <c r="AE817" s="59"/>
      <c r="AF817" s="59"/>
      <c r="AG817" s="59"/>
      <c r="AH817" s="59"/>
      <c r="AI817" s="59"/>
      <c r="AJ817" s="59"/>
      <c r="AK817" s="59"/>
      <c r="AL817" s="59"/>
      <c r="AM817" s="59"/>
      <c r="AN817" s="59"/>
      <c r="AO817" s="59"/>
      <c r="AP817" s="59"/>
      <c r="AQ817" s="59"/>
      <c r="AR817" s="59"/>
      <c r="AS817" s="59"/>
      <c r="AT817" s="59"/>
      <c r="AU817" s="59"/>
      <c r="AV817" s="59"/>
      <c r="AW817" s="59"/>
      <c r="AX817" s="59"/>
      <c r="AY817" s="59"/>
      <c r="AZ817" s="59"/>
      <c r="BA817" s="59"/>
    </row>
    <row r="818" spans="3:53" s="60" customFormat="1" ht="12">
      <c r="C818" s="70"/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66"/>
      <c r="W818" s="66"/>
      <c r="X818" s="66"/>
      <c r="Y818" s="66"/>
      <c r="Z818" s="66"/>
      <c r="AA818" s="70"/>
      <c r="AB818" s="66"/>
      <c r="AC818" s="66"/>
      <c r="AD818" s="66"/>
      <c r="AE818" s="59"/>
      <c r="AF818" s="59"/>
      <c r="AG818" s="59"/>
      <c r="AH818" s="59"/>
      <c r="AI818" s="59"/>
      <c r="AJ818" s="59"/>
      <c r="AK818" s="59"/>
      <c r="AL818" s="59"/>
      <c r="AM818" s="59"/>
      <c r="AN818" s="59"/>
      <c r="AO818" s="59"/>
      <c r="AP818" s="59"/>
      <c r="AQ818" s="59"/>
      <c r="AR818" s="59"/>
      <c r="AS818" s="59"/>
      <c r="AT818" s="59"/>
      <c r="AU818" s="59"/>
      <c r="AV818" s="59"/>
      <c r="AW818" s="59"/>
      <c r="AX818" s="59"/>
      <c r="AY818" s="59"/>
      <c r="AZ818" s="59"/>
      <c r="BA818" s="59"/>
    </row>
    <row r="819" spans="3:53" s="60" customFormat="1" ht="12">
      <c r="C819" s="70"/>
      <c r="D819" s="70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66"/>
      <c r="W819" s="66"/>
      <c r="X819" s="66"/>
      <c r="Y819" s="66"/>
      <c r="Z819" s="66"/>
      <c r="AA819" s="70"/>
      <c r="AB819" s="66"/>
      <c r="AC819" s="66"/>
      <c r="AD819" s="66"/>
      <c r="AE819" s="59"/>
      <c r="AF819" s="59"/>
      <c r="AG819" s="59"/>
      <c r="AH819" s="59"/>
      <c r="AI819" s="59"/>
      <c r="AJ819" s="59"/>
      <c r="AK819" s="59"/>
      <c r="AL819" s="59"/>
      <c r="AM819" s="59"/>
      <c r="AN819" s="59"/>
      <c r="AO819" s="59"/>
      <c r="AP819" s="59"/>
      <c r="AQ819" s="59"/>
      <c r="AR819" s="59"/>
      <c r="AS819" s="59"/>
      <c r="AT819" s="59"/>
      <c r="AU819" s="59"/>
      <c r="AV819" s="59"/>
      <c r="AW819" s="59"/>
      <c r="AX819" s="59"/>
      <c r="AY819" s="59"/>
      <c r="AZ819" s="59"/>
      <c r="BA819" s="59"/>
    </row>
    <row r="820" spans="3:53" s="60" customFormat="1" ht="12">
      <c r="C820" s="70"/>
      <c r="D820" s="70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66"/>
      <c r="W820" s="66"/>
      <c r="X820" s="66"/>
      <c r="Y820" s="66"/>
      <c r="Z820" s="66"/>
      <c r="AA820" s="70"/>
      <c r="AB820" s="66"/>
      <c r="AC820" s="66"/>
      <c r="AD820" s="66"/>
      <c r="AE820" s="59"/>
      <c r="AF820" s="59"/>
      <c r="AG820" s="59"/>
      <c r="AH820" s="59"/>
      <c r="AI820" s="59"/>
      <c r="AJ820" s="59"/>
      <c r="AK820" s="59"/>
      <c r="AL820" s="59"/>
      <c r="AM820" s="59"/>
      <c r="AN820" s="59"/>
      <c r="AO820" s="59"/>
      <c r="AP820" s="59"/>
      <c r="AQ820" s="59"/>
      <c r="AR820" s="59"/>
      <c r="AS820" s="59"/>
      <c r="AT820" s="59"/>
      <c r="AU820" s="59"/>
      <c r="AV820" s="59"/>
      <c r="AW820" s="59"/>
      <c r="AX820" s="59"/>
      <c r="AY820" s="59"/>
      <c r="AZ820" s="59"/>
      <c r="BA820" s="59"/>
    </row>
    <row r="821" spans="3:53" s="60" customFormat="1" ht="12">
      <c r="C821" s="70"/>
      <c r="D821" s="70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66"/>
      <c r="W821" s="66"/>
      <c r="X821" s="66"/>
      <c r="Y821" s="66"/>
      <c r="Z821" s="66"/>
      <c r="AA821" s="70"/>
      <c r="AB821" s="66"/>
      <c r="AC821" s="66"/>
      <c r="AD821" s="66"/>
      <c r="AE821" s="59"/>
      <c r="AF821" s="59"/>
      <c r="AG821" s="59"/>
      <c r="AH821" s="59"/>
      <c r="AI821" s="59"/>
      <c r="AJ821" s="59"/>
      <c r="AK821" s="59"/>
      <c r="AL821" s="59"/>
      <c r="AM821" s="59"/>
      <c r="AN821" s="59"/>
      <c r="AO821" s="59"/>
      <c r="AP821" s="59"/>
      <c r="AQ821" s="59"/>
      <c r="AR821" s="59"/>
      <c r="AS821" s="59"/>
      <c r="AT821" s="59"/>
      <c r="AU821" s="59"/>
      <c r="AV821" s="59"/>
      <c r="AW821" s="59"/>
      <c r="AX821" s="59"/>
      <c r="AY821" s="59"/>
      <c r="AZ821" s="59"/>
      <c r="BA821" s="59"/>
    </row>
    <row r="822" spans="3:53" s="60" customFormat="1" ht="12">
      <c r="C822" s="70"/>
      <c r="D822" s="70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66"/>
      <c r="W822" s="66"/>
      <c r="X822" s="66"/>
      <c r="Y822" s="66"/>
      <c r="Z822" s="66"/>
      <c r="AA822" s="70"/>
      <c r="AB822" s="66"/>
      <c r="AC822" s="66"/>
      <c r="AD822" s="66"/>
      <c r="AE822" s="59"/>
      <c r="AF822" s="59"/>
      <c r="AG822" s="59"/>
      <c r="AH822" s="59"/>
      <c r="AI822" s="59"/>
      <c r="AJ822" s="59"/>
      <c r="AK822" s="59"/>
      <c r="AL822" s="59"/>
      <c r="AM822" s="59"/>
      <c r="AN822" s="59"/>
      <c r="AO822" s="59"/>
      <c r="AP822" s="59"/>
      <c r="AQ822" s="59"/>
      <c r="AR822" s="59"/>
      <c r="AS822" s="59"/>
      <c r="AT822" s="59"/>
      <c r="AU822" s="59"/>
      <c r="AV822" s="59"/>
      <c r="AW822" s="59"/>
      <c r="AX822" s="59"/>
      <c r="AY822" s="59"/>
      <c r="AZ822" s="59"/>
      <c r="BA822" s="59"/>
    </row>
    <row r="823" spans="3:53" s="60" customFormat="1" ht="12">
      <c r="C823" s="70"/>
      <c r="D823" s="70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66"/>
      <c r="W823" s="66"/>
      <c r="X823" s="66"/>
      <c r="Y823" s="66"/>
      <c r="Z823" s="66"/>
      <c r="AA823" s="70"/>
      <c r="AB823" s="66"/>
      <c r="AC823" s="66"/>
      <c r="AD823" s="66"/>
      <c r="AE823" s="59"/>
      <c r="AF823" s="59"/>
      <c r="AG823" s="59"/>
      <c r="AH823" s="59"/>
      <c r="AI823" s="59"/>
      <c r="AJ823" s="59"/>
      <c r="AK823" s="59"/>
      <c r="AL823" s="59"/>
      <c r="AM823" s="59"/>
      <c r="AN823" s="59"/>
      <c r="AO823" s="59"/>
      <c r="AP823" s="59"/>
      <c r="AQ823" s="59"/>
      <c r="AR823" s="59"/>
      <c r="AS823" s="59"/>
      <c r="AT823" s="59"/>
      <c r="AU823" s="59"/>
      <c r="AV823" s="59"/>
      <c r="AW823" s="59"/>
      <c r="AX823" s="59"/>
      <c r="AY823" s="59"/>
      <c r="AZ823" s="59"/>
      <c r="BA823" s="59"/>
    </row>
    <row r="824" spans="3:53" s="60" customFormat="1" ht="12"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66"/>
      <c r="W824" s="66"/>
      <c r="X824" s="66"/>
      <c r="Y824" s="66"/>
      <c r="Z824" s="66"/>
      <c r="AA824" s="70"/>
      <c r="AB824" s="66"/>
      <c r="AC824" s="66"/>
      <c r="AD824" s="66"/>
      <c r="AE824" s="59"/>
      <c r="AF824" s="59"/>
      <c r="AG824" s="59"/>
      <c r="AH824" s="59"/>
      <c r="AI824" s="59"/>
      <c r="AJ824" s="59"/>
      <c r="AK824" s="59"/>
      <c r="AL824" s="59"/>
      <c r="AM824" s="59"/>
      <c r="AN824" s="59"/>
      <c r="AO824" s="59"/>
      <c r="AP824" s="59"/>
      <c r="AQ824" s="59"/>
      <c r="AR824" s="59"/>
      <c r="AS824" s="59"/>
      <c r="AT824" s="59"/>
      <c r="AU824" s="59"/>
      <c r="AV824" s="59"/>
      <c r="AW824" s="59"/>
      <c r="AX824" s="59"/>
      <c r="AY824" s="59"/>
      <c r="AZ824" s="59"/>
      <c r="BA824" s="59"/>
    </row>
    <row r="825" spans="3:53" s="60" customFormat="1" ht="12">
      <c r="C825" s="70"/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66"/>
      <c r="W825" s="66"/>
      <c r="X825" s="66"/>
      <c r="Y825" s="66"/>
      <c r="Z825" s="66"/>
      <c r="AA825" s="70"/>
      <c r="AB825" s="66"/>
      <c r="AC825" s="66"/>
      <c r="AD825" s="66"/>
      <c r="AE825" s="59"/>
      <c r="AF825" s="59"/>
      <c r="AG825" s="59"/>
      <c r="AH825" s="59"/>
      <c r="AI825" s="59"/>
      <c r="AJ825" s="59"/>
      <c r="AK825" s="59"/>
      <c r="AL825" s="59"/>
      <c r="AM825" s="59"/>
      <c r="AN825" s="59"/>
      <c r="AO825" s="59"/>
      <c r="AP825" s="59"/>
      <c r="AQ825" s="59"/>
      <c r="AR825" s="59"/>
      <c r="AS825" s="59"/>
      <c r="AT825" s="59"/>
      <c r="AU825" s="59"/>
      <c r="AV825" s="59"/>
      <c r="AW825" s="59"/>
      <c r="AX825" s="59"/>
      <c r="AY825" s="59"/>
      <c r="AZ825" s="59"/>
      <c r="BA825" s="59"/>
    </row>
    <row r="826" spans="3:53" s="60" customFormat="1" ht="12">
      <c r="C826" s="70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66"/>
      <c r="W826" s="66"/>
      <c r="X826" s="66"/>
      <c r="Y826" s="66"/>
      <c r="Z826" s="66"/>
      <c r="AA826" s="70"/>
      <c r="AB826" s="66"/>
      <c r="AC826" s="66"/>
      <c r="AD826" s="66"/>
      <c r="AE826" s="59"/>
      <c r="AF826" s="59"/>
      <c r="AG826" s="59"/>
      <c r="AH826" s="59"/>
      <c r="AI826" s="59"/>
      <c r="AJ826" s="59"/>
      <c r="AK826" s="59"/>
      <c r="AL826" s="59"/>
      <c r="AM826" s="59"/>
      <c r="AN826" s="59"/>
      <c r="AO826" s="59"/>
      <c r="AP826" s="59"/>
      <c r="AQ826" s="59"/>
      <c r="AR826" s="59"/>
      <c r="AS826" s="59"/>
      <c r="AT826" s="59"/>
      <c r="AU826" s="59"/>
      <c r="AV826" s="59"/>
      <c r="AW826" s="59"/>
      <c r="AX826" s="59"/>
      <c r="AY826" s="59"/>
      <c r="AZ826" s="59"/>
      <c r="BA826" s="59"/>
    </row>
    <row r="827" spans="3:53" s="60" customFormat="1" ht="12">
      <c r="C827" s="70"/>
      <c r="D827" s="70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66"/>
      <c r="W827" s="66"/>
      <c r="X827" s="66"/>
      <c r="Y827" s="66"/>
      <c r="Z827" s="66"/>
      <c r="AA827" s="70"/>
      <c r="AB827" s="66"/>
      <c r="AC827" s="66"/>
      <c r="AD827" s="66"/>
      <c r="AE827" s="59"/>
      <c r="AF827" s="59"/>
      <c r="AG827" s="59"/>
      <c r="AH827" s="59"/>
      <c r="AI827" s="59"/>
      <c r="AJ827" s="59"/>
      <c r="AK827" s="59"/>
      <c r="AL827" s="59"/>
      <c r="AM827" s="59"/>
      <c r="AN827" s="59"/>
      <c r="AO827" s="59"/>
      <c r="AP827" s="59"/>
      <c r="AQ827" s="59"/>
      <c r="AR827" s="59"/>
      <c r="AS827" s="59"/>
      <c r="AT827" s="59"/>
      <c r="AU827" s="59"/>
      <c r="AV827" s="59"/>
      <c r="AW827" s="59"/>
      <c r="AX827" s="59"/>
      <c r="AY827" s="59"/>
      <c r="AZ827" s="59"/>
      <c r="BA827" s="59"/>
    </row>
    <row r="828" spans="3:53" s="60" customFormat="1" ht="12">
      <c r="C828" s="70"/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66"/>
      <c r="W828" s="66"/>
      <c r="X828" s="66"/>
      <c r="Y828" s="66"/>
      <c r="Z828" s="66"/>
      <c r="AA828" s="70"/>
      <c r="AB828" s="66"/>
      <c r="AC828" s="66"/>
      <c r="AD828" s="66"/>
      <c r="AE828" s="59"/>
      <c r="AF828" s="59"/>
      <c r="AG828" s="59"/>
      <c r="AH828" s="59"/>
      <c r="AI828" s="59"/>
      <c r="AJ828" s="59"/>
      <c r="AK828" s="59"/>
      <c r="AL828" s="59"/>
      <c r="AM828" s="59"/>
      <c r="AN828" s="59"/>
      <c r="AO828" s="59"/>
      <c r="AP828" s="59"/>
      <c r="AQ828" s="59"/>
      <c r="AR828" s="59"/>
      <c r="AS828" s="59"/>
      <c r="AT828" s="59"/>
      <c r="AU828" s="59"/>
      <c r="AV828" s="59"/>
      <c r="AW828" s="59"/>
      <c r="AX828" s="59"/>
      <c r="AY828" s="59"/>
      <c r="AZ828" s="59"/>
      <c r="BA828" s="59"/>
    </row>
    <row r="829" spans="3:53" s="60" customFormat="1" ht="12">
      <c r="C829" s="70"/>
      <c r="D829" s="70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66"/>
      <c r="W829" s="66"/>
      <c r="X829" s="66"/>
      <c r="Y829" s="66"/>
      <c r="Z829" s="66"/>
      <c r="AA829" s="70"/>
      <c r="AB829" s="66"/>
      <c r="AC829" s="66"/>
      <c r="AD829" s="66"/>
      <c r="AE829" s="59"/>
      <c r="AF829" s="59"/>
      <c r="AG829" s="59"/>
      <c r="AH829" s="59"/>
      <c r="AI829" s="59"/>
      <c r="AJ829" s="59"/>
      <c r="AK829" s="59"/>
      <c r="AL829" s="59"/>
      <c r="AM829" s="59"/>
      <c r="AN829" s="59"/>
      <c r="AO829" s="59"/>
      <c r="AP829" s="59"/>
      <c r="AQ829" s="59"/>
      <c r="AR829" s="59"/>
      <c r="AS829" s="59"/>
      <c r="AT829" s="59"/>
      <c r="AU829" s="59"/>
      <c r="AV829" s="59"/>
      <c r="AW829" s="59"/>
      <c r="AX829" s="59"/>
      <c r="AY829" s="59"/>
      <c r="AZ829" s="59"/>
      <c r="BA829" s="59"/>
    </row>
    <row r="830" spans="3:53" s="60" customFormat="1" ht="12">
      <c r="C830" s="70"/>
      <c r="D830" s="70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66"/>
      <c r="W830" s="66"/>
      <c r="X830" s="66"/>
      <c r="Y830" s="66"/>
      <c r="Z830" s="66"/>
      <c r="AA830" s="70"/>
      <c r="AB830" s="66"/>
      <c r="AC830" s="66"/>
      <c r="AD830" s="66"/>
      <c r="AE830" s="59"/>
      <c r="AF830" s="59"/>
      <c r="AG830" s="59"/>
      <c r="AH830" s="59"/>
      <c r="AI830" s="59"/>
      <c r="AJ830" s="59"/>
      <c r="AK830" s="59"/>
      <c r="AL830" s="59"/>
      <c r="AM830" s="59"/>
      <c r="AN830" s="59"/>
      <c r="AO830" s="59"/>
      <c r="AP830" s="59"/>
      <c r="AQ830" s="59"/>
      <c r="AR830" s="59"/>
      <c r="AS830" s="59"/>
      <c r="AT830" s="59"/>
      <c r="AU830" s="59"/>
      <c r="AV830" s="59"/>
      <c r="AW830" s="59"/>
      <c r="AX830" s="59"/>
      <c r="AY830" s="59"/>
      <c r="AZ830" s="59"/>
      <c r="BA830" s="59"/>
    </row>
    <row r="831" spans="3:53" s="60" customFormat="1" ht="12">
      <c r="C831" s="70"/>
      <c r="D831" s="70"/>
      <c r="E831" s="70"/>
      <c r="F831" s="70"/>
      <c r="G831" s="70"/>
      <c r="H831" s="70"/>
      <c r="I831" s="70"/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66"/>
      <c r="W831" s="66"/>
      <c r="X831" s="66"/>
      <c r="Y831" s="66"/>
      <c r="Z831" s="66"/>
      <c r="AA831" s="70"/>
      <c r="AB831" s="66"/>
      <c r="AC831" s="66"/>
      <c r="AD831" s="66"/>
      <c r="AE831" s="59"/>
      <c r="AF831" s="59"/>
      <c r="AG831" s="59"/>
      <c r="AH831" s="59"/>
      <c r="AI831" s="59"/>
      <c r="AJ831" s="59"/>
      <c r="AK831" s="59"/>
      <c r="AL831" s="59"/>
      <c r="AM831" s="59"/>
      <c r="AN831" s="59"/>
      <c r="AO831" s="59"/>
      <c r="AP831" s="59"/>
      <c r="AQ831" s="59"/>
      <c r="AR831" s="59"/>
      <c r="AS831" s="59"/>
      <c r="AT831" s="59"/>
      <c r="AU831" s="59"/>
      <c r="AV831" s="59"/>
      <c r="AW831" s="59"/>
      <c r="AX831" s="59"/>
      <c r="AY831" s="59"/>
      <c r="AZ831" s="59"/>
      <c r="BA831" s="59"/>
    </row>
    <row r="832" spans="3:53" s="60" customFormat="1" ht="12">
      <c r="C832" s="70"/>
      <c r="D832" s="70"/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66"/>
      <c r="W832" s="66"/>
      <c r="X832" s="66"/>
      <c r="Y832" s="66"/>
      <c r="Z832" s="66"/>
      <c r="AA832" s="70"/>
      <c r="AB832" s="66"/>
      <c r="AC832" s="66"/>
      <c r="AD832" s="66"/>
      <c r="AE832" s="59"/>
      <c r="AF832" s="59"/>
      <c r="AG832" s="59"/>
      <c r="AH832" s="59"/>
      <c r="AI832" s="59"/>
      <c r="AJ832" s="59"/>
      <c r="AK832" s="59"/>
      <c r="AL832" s="59"/>
      <c r="AM832" s="59"/>
      <c r="AN832" s="59"/>
      <c r="AO832" s="59"/>
      <c r="AP832" s="59"/>
      <c r="AQ832" s="59"/>
      <c r="AR832" s="59"/>
      <c r="AS832" s="59"/>
      <c r="AT832" s="59"/>
      <c r="AU832" s="59"/>
      <c r="AV832" s="59"/>
      <c r="AW832" s="59"/>
      <c r="AX832" s="59"/>
      <c r="AY832" s="59"/>
      <c r="AZ832" s="59"/>
      <c r="BA832" s="59"/>
    </row>
    <row r="833" spans="3:53" s="60" customFormat="1" ht="12">
      <c r="C833" s="70"/>
      <c r="D833" s="70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66"/>
      <c r="W833" s="66"/>
      <c r="X833" s="66"/>
      <c r="Y833" s="66"/>
      <c r="Z833" s="66"/>
      <c r="AA833" s="70"/>
      <c r="AB833" s="66"/>
      <c r="AC833" s="66"/>
      <c r="AD833" s="66"/>
      <c r="AE833" s="59"/>
      <c r="AF833" s="59"/>
      <c r="AG833" s="59"/>
      <c r="AH833" s="59"/>
      <c r="AI833" s="59"/>
      <c r="AJ833" s="59"/>
      <c r="AK833" s="59"/>
      <c r="AL833" s="59"/>
      <c r="AM833" s="59"/>
      <c r="AN833" s="59"/>
      <c r="AO833" s="59"/>
      <c r="AP833" s="59"/>
      <c r="AQ833" s="59"/>
      <c r="AR833" s="59"/>
      <c r="AS833" s="59"/>
      <c r="AT833" s="59"/>
      <c r="AU833" s="59"/>
      <c r="AV833" s="59"/>
      <c r="AW833" s="59"/>
      <c r="AX833" s="59"/>
      <c r="AY833" s="59"/>
      <c r="AZ833" s="59"/>
      <c r="BA833" s="59"/>
    </row>
    <row r="834" spans="3:53" s="60" customFormat="1" ht="12">
      <c r="C834" s="70"/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66"/>
      <c r="W834" s="66"/>
      <c r="X834" s="66"/>
      <c r="Y834" s="66"/>
      <c r="Z834" s="66"/>
      <c r="AA834" s="70"/>
      <c r="AB834" s="66"/>
      <c r="AC834" s="66"/>
      <c r="AD834" s="66"/>
      <c r="AE834" s="59"/>
      <c r="AF834" s="59"/>
      <c r="AG834" s="59"/>
      <c r="AH834" s="59"/>
      <c r="AI834" s="59"/>
      <c r="AJ834" s="59"/>
      <c r="AK834" s="59"/>
      <c r="AL834" s="59"/>
      <c r="AM834" s="59"/>
      <c r="AN834" s="59"/>
      <c r="AO834" s="59"/>
      <c r="AP834" s="59"/>
      <c r="AQ834" s="59"/>
      <c r="AR834" s="59"/>
      <c r="AS834" s="59"/>
      <c r="AT834" s="59"/>
      <c r="AU834" s="59"/>
      <c r="AV834" s="59"/>
      <c r="AW834" s="59"/>
      <c r="AX834" s="59"/>
      <c r="AY834" s="59"/>
      <c r="AZ834" s="59"/>
      <c r="BA834" s="59"/>
    </row>
    <row r="835" spans="3:53" s="60" customFormat="1" ht="12">
      <c r="C835" s="70"/>
      <c r="D835" s="70"/>
      <c r="E835" s="70"/>
      <c r="F835" s="70"/>
      <c r="G835" s="70"/>
      <c r="H835" s="70"/>
      <c r="I835" s="70"/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66"/>
      <c r="W835" s="66"/>
      <c r="X835" s="66"/>
      <c r="Y835" s="66"/>
      <c r="Z835" s="66"/>
      <c r="AA835" s="70"/>
      <c r="AB835" s="66"/>
      <c r="AC835" s="66"/>
      <c r="AD835" s="66"/>
      <c r="AE835" s="59"/>
      <c r="AF835" s="59"/>
      <c r="AG835" s="59"/>
      <c r="AH835" s="59"/>
      <c r="AI835" s="59"/>
      <c r="AJ835" s="59"/>
      <c r="AK835" s="59"/>
      <c r="AL835" s="59"/>
      <c r="AM835" s="59"/>
      <c r="AN835" s="59"/>
      <c r="AO835" s="59"/>
      <c r="AP835" s="59"/>
      <c r="AQ835" s="59"/>
      <c r="AR835" s="59"/>
      <c r="AS835" s="59"/>
      <c r="AT835" s="59"/>
      <c r="AU835" s="59"/>
      <c r="AV835" s="59"/>
      <c r="AW835" s="59"/>
      <c r="AX835" s="59"/>
      <c r="AY835" s="59"/>
      <c r="AZ835" s="59"/>
      <c r="BA835" s="59"/>
    </row>
    <row r="836" spans="3:53" s="60" customFormat="1" ht="12">
      <c r="C836" s="70"/>
      <c r="D836" s="70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66"/>
      <c r="W836" s="66"/>
      <c r="X836" s="66"/>
      <c r="Y836" s="66"/>
      <c r="Z836" s="66"/>
      <c r="AA836" s="70"/>
      <c r="AB836" s="66"/>
      <c r="AC836" s="66"/>
      <c r="AD836" s="66"/>
      <c r="AE836" s="59"/>
      <c r="AF836" s="59"/>
      <c r="AG836" s="59"/>
      <c r="AH836" s="59"/>
      <c r="AI836" s="59"/>
      <c r="AJ836" s="59"/>
      <c r="AK836" s="59"/>
      <c r="AL836" s="59"/>
      <c r="AM836" s="59"/>
      <c r="AN836" s="59"/>
      <c r="AO836" s="59"/>
      <c r="AP836" s="59"/>
      <c r="AQ836" s="59"/>
      <c r="AR836" s="59"/>
      <c r="AS836" s="59"/>
      <c r="AT836" s="59"/>
      <c r="AU836" s="59"/>
      <c r="AV836" s="59"/>
      <c r="AW836" s="59"/>
      <c r="AX836" s="59"/>
      <c r="AY836" s="59"/>
      <c r="AZ836" s="59"/>
      <c r="BA836" s="59"/>
    </row>
    <row r="837" spans="3:53" s="60" customFormat="1" ht="12">
      <c r="C837" s="70"/>
      <c r="D837" s="70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66"/>
      <c r="W837" s="66"/>
      <c r="X837" s="66"/>
      <c r="Y837" s="66"/>
      <c r="Z837" s="66"/>
      <c r="AA837" s="70"/>
      <c r="AB837" s="66"/>
      <c r="AC837" s="66"/>
      <c r="AD837" s="66"/>
      <c r="AE837" s="59"/>
      <c r="AF837" s="59"/>
      <c r="AG837" s="59"/>
      <c r="AH837" s="59"/>
      <c r="AI837" s="59"/>
      <c r="AJ837" s="59"/>
      <c r="AK837" s="59"/>
      <c r="AL837" s="59"/>
      <c r="AM837" s="59"/>
      <c r="AN837" s="59"/>
      <c r="AO837" s="59"/>
      <c r="AP837" s="59"/>
      <c r="AQ837" s="59"/>
      <c r="AR837" s="59"/>
      <c r="AS837" s="59"/>
      <c r="AT837" s="59"/>
      <c r="AU837" s="59"/>
      <c r="AV837" s="59"/>
      <c r="AW837" s="59"/>
      <c r="AX837" s="59"/>
      <c r="AY837" s="59"/>
      <c r="AZ837" s="59"/>
      <c r="BA837" s="59"/>
    </row>
    <row r="838" spans="3:53" s="60" customFormat="1" ht="12">
      <c r="C838" s="70"/>
      <c r="D838" s="70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66"/>
      <c r="W838" s="66"/>
      <c r="X838" s="66"/>
      <c r="Y838" s="66"/>
      <c r="Z838" s="66"/>
      <c r="AA838" s="70"/>
      <c r="AB838" s="66"/>
      <c r="AC838" s="66"/>
      <c r="AD838" s="66"/>
      <c r="AE838" s="59"/>
      <c r="AF838" s="59"/>
      <c r="AG838" s="59"/>
      <c r="AH838" s="59"/>
      <c r="AI838" s="59"/>
      <c r="AJ838" s="59"/>
      <c r="AK838" s="59"/>
      <c r="AL838" s="59"/>
      <c r="AM838" s="59"/>
      <c r="AN838" s="59"/>
      <c r="AO838" s="59"/>
      <c r="AP838" s="59"/>
      <c r="AQ838" s="59"/>
      <c r="AR838" s="59"/>
      <c r="AS838" s="59"/>
      <c r="AT838" s="59"/>
      <c r="AU838" s="59"/>
      <c r="AV838" s="59"/>
      <c r="AW838" s="59"/>
      <c r="AX838" s="59"/>
      <c r="AY838" s="59"/>
      <c r="AZ838" s="59"/>
      <c r="BA838" s="59"/>
    </row>
    <row r="839" spans="3:53" s="60" customFormat="1" ht="12">
      <c r="C839" s="70"/>
      <c r="D839" s="70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66"/>
      <c r="W839" s="66"/>
      <c r="X839" s="66"/>
      <c r="Y839" s="66"/>
      <c r="Z839" s="66"/>
      <c r="AA839" s="70"/>
      <c r="AB839" s="66"/>
      <c r="AC839" s="66"/>
      <c r="AD839" s="66"/>
      <c r="AE839" s="59"/>
      <c r="AF839" s="59"/>
      <c r="AG839" s="59"/>
      <c r="AH839" s="59"/>
      <c r="AI839" s="59"/>
      <c r="AJ839" s="59"/>
      <c r="AK839" s="59"/>
      <c r="AL839" s="59"/>
      <c r="AM839" s="59"/>
      <c r="AN839" s="59"/>
      <c r="AO839" s="59"/>
      <c r="AP839" s="59"/>
      <c r="AQ839" s="59"/>
      <c r="AR839" s="59"/>
      <c r="AS839" s="59"/>
      <c r="AT839" s="59"/>
      <c r="AU839" s="59"/>
      <c r="AV839" s="59"/>
      <c r="AW839" s="59"/>
      <c r="AX839" s="59"/>
      <c r="AY839" s="59"/>
      <c r="AZ839" s="59"/>
      <c r="BA839" s="59"/>
    </row>
    <row r="840" spans="3:53" s="60" customFormat="1" ht="12">
      <c r="C840" s="70"/>
      <c r="D840" s="70"/>
      <c r="E840" s="70"/>
      <c r="F840" s="70"/>
      <c r="G840" s="70"/>
      <c r="H840" s="70"/>
      <c r="I840" s="70"/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66"/>
      <c r="W840" s="66"/>
      <c r="X840" s="66"/>
      <c r="Y840" s="66"/>
      <c r="Z840" s="66"/>
      <c r="AA840" s="70"/>
      <c r="AB840" s="66"/>
      <c r="AC840" s="66"/>
      <c r="AD840" s="66"/>
      <c r="AE840" s="59"/>
      <c r="AF840" s="59"/>
      <c r="AG840" s="59"/>
      <c r="AH840" s="59"/>
      <c r="AI840" s="59"/>
      <c r="AJ840" s="59"/>
      <c r="AK840" s="59"/>
      <c r="AL840" s="59"/>
      <c r="AM840" s="59"/>
      <c r="AN840" s="59"/>
      <c r="AO840" s="59"/>
      <c r="AP840" s="59"/>
      <c r="AQ840" s="59"/>
      <c r="AR840" s="59"/>
      <c r="AS840" s="59"/>
      <c r="AT840" s="59"/>
      <c r="AU840" s="59"/>
      <c r="AV840" s="59"/>
      <c r="AW840" s="59"/>
      <c r="AX840" s="59"/>
      <c r="AY840" s="59"/>
      <c r="AZ840" s="59"/>
      <c r="BA840" s="59"/>
    </row>
    <row r="841" spans="3:53" s="60" customFormat="1" ht="12">
      <c r="C841" s="70"/>
      <c r="D841" s="70"/>
      <c r="E841" s="70"/>
      <c r="F841" s="70"/>
      <c r="G841" s="70"/>
      <c r="H841" s="70"/>
      <c r="I841" s="70"/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66"/>
      <c r="W841" s="66"/>
      <c r="X841" s="66"/>
      <c r="Y841" s="66"/>
      <c r="Z841" s="66"/>
      <c r="AA841" s="70"/>
      <c r="AB841" s="66"/>
      <c r="AC841" s="66"/>
      <c r="AD841" s="66"/>
      <c r="AE841" s="59"/>
      <c r="AF841" s="59"/>
      <c r="AG841" s="59"/>
      <c r="AH841" s="59"/>
      <c r="AI841" s="59"/>
      <c r="AJ841" s="59"/>
      <c r="AK841" s="59"/>
      <c r="AL841" s="59"/>
      <c r="AM841" s="59"/>
      <c r="AN841" s="59"/>
      <c r="AO841" s="59"/>
      <c r="AP841" s="59"/>
      <c r="AQ841" s="59"/>
      <c r="AR841" s="59"/>
      <c r="AS841" s="59"/>
      <c r="AT841" s="59"/>
      <c r="AU841" s="59"/>
      <c r="AV841" s="59"/>
      <c r="AW841" s="59"/>
      <c r="AX841" s="59"/>
      <c r="AY841" s="59"/>
      <c r="AZ841" s="59"/>
      <c r="BA841" s="59"/>
    </row>
    <row r="842" spans="3:53" s="60" customFormat="1" ht="12">
      <c r="C842" s="70"/>
      <c r="D842" s="70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66"/>
      <c r="W842" s="66"/>
      <c r="X842" s="66"/>
      <c r="Y842" s="66"/>
      <c r="Z842" s="66"/>
      <c r="AA842" s="70"/>
      <c r="AB842" s="66"/>
      <c r="AC842" s="66"/>
      <c r="AD842" s="66"/>
      <c r="AE842" s="59"/>
      <c r="AF842" s="59"/>
      <c r="AG842" s="59"/>
      <c r="AH842" s="59"/>
      <c r="AI842" s="59"/>
      <c r="AJ842" s="59"/>
      <c r="AK842" s="59"/>
      <c r="AL842" s="59"/>
      <c r="AM842" s="59"/>
      <c r="AN842" s="59"/>
      <c r="AO842" s="59"/>
      <c r="AP842" s="59"/>
      <c r="AQ842" s="59"/>
      <c r="AR842" s="59"/>
      <c r="AS842" s="59"/>
      <c r="AT842" s="59"/>
      <c r="AU842" s="59"/>
      <c r="AV842" s="59"/>
      <c r="AW842" s="59"/>
      <c r="AX842" s="59"/>
      <c r="AY842" s="59"/>
      <c r="AZ842" s="59"/>
      <c r="BA842" s="59"/>
    </row>
    <row r="843" spans="3:53" s="60" customFormat="1" ht="12">
      <c r="C843" s="70"/>
      <c r="D843" s="70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66"/>
      <c r="W843" s="66"/>
      <c r="X843" s="66"/>
      <c r="Y843" s="66"/>
      <c r="Z843" s="66"/>
      <c r="AA843" s="70"/>
      <c r="AB843" s="66"/>
      <c r="AC843" s="66"/>
      <c r="AD843" s="66"/>
      <c r="AE843" s="59"/>
      <c r="AF843" s="59"/>
      <c r="AG843" s="59"/>
      <c r="AH843" s="59"/>
      <c r="AI843" s="59"/>
      <c r="AJ843" s="59"/>
      <c r="AK843" s="59"/>
      <c r="AL843" s="59"/>
      <c r="AM843" s="59"/>
      <c r="AN843" s="59"/>
      <c r="AO843" s="59"/>
      <c r="AP843" s="59"/>
      <c r="AQ843" s="59"/>
      <c r="AR843" s="59"/>
      <c r="AS843" s="59"/>
      <c r="AT843" s="59"/>
      <c r="AU843" s="59"/>
      <c r="AV843" s="59"/>
      <c r="AW843" s="59"/>
      <c r="AX843" s="59"/>
      <c r="AY843" s="59"/>
      <c r="AZ843" s="59"/>
      <c r="BA843" s="59"/>
    </row>
    <row r="844" spans="3:53" s="60" customFormat="1" ht="12">
      <c r="C844" s="7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66"/>
      <c r="W844" s="66"/>
      <c r="X844" s="66"/>
      <c r="Y844" s="66"/>
      <c r="Z844" s="66"/>
      <c r="AA844" s="70"/>
      <c r="AB844" s="66"/>
      <c r="AC844" s="66"/>
      <c r="AD844" s="66"/>
      <c r="AE844" s="59"/>
      <c r="AF844" s="59"/>
      <c r="AG844" s="59"/>
      <c r="AH844" s="59"/>
      <c r="AI844" s="59"/>
      <c r="AJ844" s="59"/>
      <c r="AK844" s="59"/>
      <c r="AL844" s="59"/>
      <c r="AM844" s="59"/>
      <c r="AN844" s="59"/>
      <c r="AO844" s="59"/>
      <c r="AP844" s="59"/>
      <c r="AQ844" s="59"/>
      <c r="AR844" s="59"/>
      <c r="AS844" s="59"/>
      <c r="AT844" s="59"/>
      <c r="AU844" s="59"/>
      <c r="AV844" s="59"/>
      <c r="AW844" s="59"/>
      <c r="AX844" s="59"/>
      <c r="AY844" s="59"/>
      <c r="AZ844" s="59"/>
      <c r="BA844" s="59"/>
    </row>
    <row r="845" spans="3:53" s="60" customFormat="1" ht="12">
      <c r="C845" s="70"/>
      <c r="D845" s="70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66"/>
      <c r="W845" s="66"/>
      <c r="X845" s="66"/>
      <c r="Y845" s="66"/>
      <c r="Z845" s="66"/>
      <c r="AA845" s="70"/>
      <c r="AB845" s="66"/>
      <c r="AC845" s="66"/>
      <c r="AD845" s="66"/>
      <c r="AE845" s="59"/>
      <c r="AF845" s="59"/>
      <c r="AG845" s="59"/>
      <c r="AH845" s="59"/>
      <c r="AI845" s="59"/>
      <c r="AJ845" s="59"/>
      <c r="AK845" s="59"/>
      <c r="AL845" s="59"/>
      <c r="AM845" s="59"/>
      <c r="AN845" s="59"/>
      <c r="AO845" s="59"/>
      <c r="AP845" s="59"/>
      <c r="AQ845" s="59"/>
      <c r="AR845" s="59"/>
      <c r="AS845" s="59"/>
      <c r="AT845" s="59"/>
      <c r="AU845" s="59"/>
      <c r="AV845" s="59"/>
      <c r="AW845" s="59"/>
      <c r="AX845" s="59"/>
      <c r="AY845" s="59"/>
      <c r="AZ845" s="59"/>
      <c r="BA845" s="59"/>
    </row>
    <row r="846" spans="3:53" s="60" customFormat="1" ht="12">
      <c r="C846" s="70"/>
      <c r="D846" s="70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66"/>
      <c r="W846" s="66"/>
      <c r="X846" s="66"/>
      <c r="Y846" s="66"/>
      <c r="Z846" s="66"/>
      <c r="AA846" s="70"/>
      <c r="AB846" s="66"/>
      <c r="AC846" s="66"/>
      <c r="AD846" s="66"/>
      <c r="AE846" s="59"/>
      <c r="AF846" s="59"/>
      <c r="AG846" s="59"/>
      <c r="AH846" s="59"/>
      <c r="AI846" s="59"/>
      <c r="AJ846" s="59"/>
      <c r="AK846" s="59"/>
      <c r="AL846" s="59"/>
      <c r="AM846" s="59"/>
      <c r="AN846" s="59"/>
      <c r="AO846" s="59"/>
      <c r="AP846" s="59"/>
      <c r="AQ846" s="59"/>
      <c r="AR846" s="59"/>
      <c r="AS846" s="59"/>
      <c r="AT846" s="59"/>
      <c r="AU846" s="59"/>
      <c r="AV846" s="59"/>
      <c r="AW846" s="59"/>
      <c r="AX846" s="59"/>
      <c r="AY846" s="59"/>
      <c r="AZ846" s="59"/>
      <c r="BA846" s="59"/>
    </row>
    <row r="847" spans="3:53" s="60" customFormat="1" ht="12">
      <c r="C847" s="70"/>
      <c r="D847" s="70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66"/>
      <c r="W847" s="66"/>
      <c r="X847" s="66"/>
      <c r="Y847" s="66"/>
      <c r="Z847" s="66"/>
      <c r="AA847" s="70"/>
      <c r="AB847" s="66"/>
      <c r="AC847" s="66"/>
      <c r="AD847" s="66"/>
      <c r="AE847" s="59"/>
      <c r="AF847" s="59"/>
      <c r="AG847" s="59"/>
      <c r="AH847" s="59"/>
      <c r="AI847" s="59"/>
      <c r="AJ847" s="59"/>
      <c r="AK847" s="59"/>
      <c r="AL847" s="59"/>
      <c r="AM847" s="59"/>
      <c r="AN847" s="59"/>
      <c r="AO847" s="59"/>
      <c r="AP847" s="59"/>
      <c r="AQ847" s="59"/>
      <c r="AR847" s="59"/>
      <c r="AS847" s="59"/>
      <c r="AT847" s="59"/>
      <c r="AU847" s="59"/>
      <c r="AV847" s="59"/>
      <c r="AW847" s="59"/>
      <c r="AX847" s="59"/>
      <c r="AY847" s="59"/>
      <c r="AZ847" s="59"/>
      <c r="BA847" s="59"/>
    </row>
    <row r="848" spans="3:53" s="60" customFormat="1" ht="12">
      <c r="C848" s="70"/>
      <c r="D848" s="70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66"/>
      <c r="W848" s="66"/>
      <c r="X848" s="66"/>
      <c r="Y848" s="66"/>
      <c r="Z848" s="66"/>
      <c r="AA848" s="70"/>
      <c r="AB848" s="66"/>
      <c r="AC848" s="66"/>
      <c r="AD848" s="66"/>
      <c r="AE848" s="59"/>
      <c r="AF848" s="59"/>
      <c r="AG848" s="59"/>
      <c r="AH848" s="59"/>
      <c r="AI848" s="59"/>
      <c r="AJ848" s="59"/>
      <c r="AK848" s="59"/>
      <c r="AL848" s="59"/>
      <c r="AM848" s="59"/>
      <c r="AN848" s="59"/>
      <c r="AO848" s="59"/>
      <c r="AP848" s="59"/>
      <c r="AQ848" s="59"/>
      <c r="AR848" s="59"/>
      <c r="AS848" s="59"/>
      <c r="AT848" s="59"/>
      <c r="AU848" s="59"/>
      <c r="AV848" s="59"/>
      <c r="AW848" s="59"/>
      <c r="AX848" s="59"/>
      <c r="AY848" s="59"/>
      <c r="AZ848" s="59"/>
      <c r="BA848" s="59"/>
    </row>
    <row r="849" spans="3:53" s="60" customFormat="1" ht="12">
      <c r="C849" s="70"/>
      <c r="D849" s="70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66"/>
      <c r="W849" s="66"/>
      <c r="X849" s="66"/>
      <c r="Y849" s="66"/>
      <c r="Z849" s="66"/>
      <c r="AA849" s="70"/>
      <c r="AB849" s="66"/>
      <c r="AC849" s="66"/>
      <c r="AD849" s="66"/>
      <c r="AE849" s="59"/>
      <c r="AF849" s="59"/>
      <c r="AG849" s="59"/>
      <c r="AH849" s="59"/>
      <c r="AI849" s="59"/>
      <c r="AJ849" s="59"/>
      <c r="AK849" s="59"/>
      <c r="AL849" s="59"/>
      <c r="AM849" s="59"/>
      <c r="AN849" s="59"/>
      <c r="AO849" s="59"/>
      <c r="AP849" s="59"/>
      <c r="AQ849" s="59"/>
      <c r="AR849" s="59"/>
      <c r="AS849" s="59"/>
      <c r="AT849" s="59"/>
      <c r="AU849" s="59"/>
      <c r="AV849" s="59"/>
      <c r="AW849" s="59"/>
      <c r="AX849" s="59"/>
      <c r="AY849" s="59"/>
      <c r="AZ849" s="59"/>
      <c r="BA849" s="59"/>
    </row>
    <row r="850" spans="3:53" s="60" customFormat="1" ht="12">
      <c r="C850" s="70"/>
      <c r="D850" s="70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66"/>
      <c r="W850" s="66"/>
      <c r="X850" s="66"/>
      <c r="Y850" s="66"/>
      <c r="Z850" s="66"/>
      <c r="AA850" s="70"/>
      <c r="AB850" s="66"/>
      <c r="AC850" s="66"/>
      <c r="AD850" s="66"/>
      <c r="AE850" s="59"/>
      <c r="AF850" s="59"/>
      <c r="AG850" s="59"/>
      <c r="AH850" s="59"/>
      <c r="AI850" s="59"/>
      <c r="AJ850" s="59"/>
      <c r="AK850" s="59"/>
      <c r="AL850" s="59"/>
      <c r="AM850" s="59"/>
      <c r="AN850" s="59"/>
      <c r="AO850" s="59"/>
      <c r="AP850" s="59"/>
      <c r="AQ850" s="59"/>
      <c r="AR850" s="59"/>
      <c r="AS850" s="59"/>
      <c r="AT850" s="59"/>
      <c r="AU850" s="59"/>
      <c r="AV850" s="59"/>
      <c r="AW850" s="59"/>
      <c r="AX850" s="59"/>
      <c r="AY850" s="59"/>
      <c r="AZ850" s="59"/>
      <c r="BA850" s="59"/>
    </row>
    <row r="851" spans="3:53" s="60" customFormat="1" ht="12">
      <c r="C851" s="70"/>
      <c r="D851" s="70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66"/>
      <c r="W851" s="66"/>
      <c r="X851" s="66"/>
      <c r="Y851" s="66"/>
      <c r="Z851" s="66"/>
      <c r="AA851" s="70"/>
      <c r="AB851" s="66"/>
      <c r="AC851" s="66"/>
      <c r="AD851" s="66"/>
      <c r="AE851" s="59"/>
      <c r="AF851" s="59"/>
      <c r="AG851" s="59"/>
      <c r="AH851" s="59"/>
      <c r="AI851" s="59"/>
      <c r="AJ851" s="59"/>
      <c r="AK851" s="59"/>
      <c r="AL851" s="59"/>
      <c r="AM851" s="59"/>
      <c r="AN851" s="59"/>
      <c r="AO851" s="59"/>
      <c r="AP851" s="59"/>
      <c r="AQ851" s="59"/>
      <c r="AR851" s="59"/>
      <c r="AS851" s="59"/>
      <c r="AT851" s="59"/>
      <c r="AU851" s="59"/>
      <c r="AV851" s="59"/>
      <c r="AW851" s="59"/>
      <c r="AX851" s="59"/>
      <c r="AY851" s="59"/>
      <c r="AZ851" s="59"/>
      <c r="BA851" s="59"/>
    </row>
    <row r="852" spans="3:53" s="60" customFormat="1" ht="12">
      <c r="C852" s="70"/>
      <c r="D852" s="70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66"/>
      <c r="W852" s="66"/>
      <c r="X852" s="66"/>
      <c r="Y852" s="66"/>
      <c r="Z852" s="66"/>
      <c r="AA852" s="70"/>
      <c r="AB852" s="66"/>
      <c r="AC852" s="66"/>
      <c r="AD852" s="66"/>
      <c r="AE852" s="59"/>
      <c r="AF852" s="59"/>
      <c r="AG852" s="59"/>
      <c r="AH852" s="59"/>
      <c r="AI852" s="59"/>
      <c r="AJ852" s="59"/>
      <c r="AK852" s="59"/>
      <c r="AL852" s="59"/>
      <c r="AM852" s="59"/>
      <c r="AN852" s="59"/>
      <c r="AO852" s="59"/>
      <c r="AP852" s="59"/>
      <c r="AQ852" s="59"/>
      <c r="AR852" s="59"/>
      <c r="AS852" s="59"/>
      <c r="AT852" s="59"/>
      <c r="AU852" s="59"/>
      <c r="AV852" s="59"/>
      <c r="AW852" s="59"/>
      <c r="AX852" s="59"/>
      <c r="AY852" s="59"/>
      <c r="AZ852" s="59"/>
      <c r="BA852" s="59"/>
    </row>
    <row r="853" spans="3:53" s="60" customFormat="1" ht="12">
      <c r="C853" s="70"/>
      <c r="D853" s="70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66"/>
      <c r="W853" s="66"/>
      <c r="X853" s="66"/>
      <c r="Y853" s="66"/>
      <c r="Z853" s="66"/>
      <c r="AA853" s="70"/>
      <c r="AB853" s="66"/>
      <c r="AC853" s="66"/>
      <c r="AD853" s="66"/>
      <c r="AE853" s="59"/>
      <c r="AF853" s="59"/>
      <c r="AG853" s="59"/>
      <c r="AH853" s="59"/>
      <c r="AI853" s="59"/>
      <c r="AJ853" s="59"/>
      <c r="AK853" s="59"/>
      <c r="AL853" s="59"/>
      <c r="AM853" s="59"/>
      <c r="AN853" s="59"/>
      <c r="AO853" s="59"/>
      <c r="AP853" s="59"/>
      <c r="AQ853" s="59"/>
      <c r="AR853" s="59"/>
      <c r="AS853" s="59"/>
      <c r="AT853" s="59"/>
      <c r="AU853" s="59"/>
      <c r="AV853" s="59"/>
      <c r="AW853" s="59"/>
      <c r="AX853" s="59"/>
      <c r="AY853" s="59"/>
      <c r="AZ853" s="59"/>
      <c r="BA853" s="59"/>
    </row>
    <row r="854" spans="3:53" s="60" customFormat="1" ht="12"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66"/>
      <c r="W854" s="66"/>
      <c r="X854" s="66"/>
      <c r="Y854" s="66"/>
      <c r="Z854" s="66"/>
      <c r="AA854" s="70"/>
      <c r="AB854" s="66"/>
      <c r="AC854" s="66"/>
      <c r="AD854" s="66"/>
      <c r="AE854" s="59"/>
      <c r="AF854" s="59"/>
      <c r="AG854" s="59"/>
      <c r="AH854" s="59"/>
      <c r="AI854" s="59"/>
      <c r="AJ854" s="59"/>
      <c r="AK854" s="59"/>
      <c r="AL854" s="59"/>
      <c r="AM854" s="59"/>
      <c r="AN854" s="59"/>
      <c r="AO854" s="59"/>
      <c r="AP854" s="59"/>
      <c r="AQ854" s="59"/>
      <c r="AR854" s="59"/>
      <c r="AS854" s="59"/>
      <c r="AT854" s="59"/>
      <c r="AU854" s="59"/>
      <c r="AV854" s="59"/>
      <c r="AW854" s="59"/>
      <c r="AX854" s="59"/>
      <c r="AY854" s="59"/>
      <c r="AZ854" s="59"/>
      <c r="BA854" s="59"/>
    </row>
    <row r="855" spans="3:53" s="60" customFormat="1" ht="12">
      <c r="C855" s="70"/>
      <c r="D855" s="70"/>
      <c r="E855" s="70"/>
      <c r="F855" s="70"/>
      <c r="G855" s="70"/>
      <c r="H855" s="70"/>
      <c r="I855" s="70"/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66"/>
      <c r="W855" s="66"/>
      <c r="X855" s="66"/>
      <c r="Y855" s="66"/>
      <c r="Z855" s="66"/>
      <c r="AA855" s="70"/>
      <c r="AB855" s="66"/>
      <c r="AC855" s="66"/>
      <c r="AD855" s="66"/>
      <c r="AE855" s="59"/>
      <c r="AF855" s="59"/>
      <c r="AG855" s="59"/>
      <c r="AH855" s="59"/>
      <c r="AI855" s="59"/>
      <c r="AJ855" s="59"/>
      <c r="AK855" s="59"/>
      <c r="AL855" s="59"/>
      <c r="AM855" s="59"/>
      <c r="AN855" s="59"/>
      <c r="AO855" s="59"/>
      <c r="AP855" s="59"/>
      <c r="AQ855" s="59"/>
      <c r="AR855" s="59"/>
      <c r="AS855" s="59"/>
      <c r="AT855" s="59"/>
      <c r="AU855" s="59"/>
      <c r="AV855" s="59"/>
      <c r="AW855" s="59"/>
      <c r="AX855" s="59"/>
      <c r="AY855" s="59"/>
      <c r="AZ855" s="59"/>
      <c r="BA855" s="59"/>
    </row>
    <row r="856" spans="3:53" s="60" customFormat="1" ht="12">
      <c r="C856" s="70"/>
      <c r="D856" s="70"/>
      <c r="E856" s="70"/>
      <c r="F856" s="70"/>
      <c r="G856" s="70"/>
      <c r="H856" s="70"/>
      <c r="I856" s="70"/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66"/>
      <c r="W856" s="66"/>
      <c r="X856" s="66"/>
      <c r="Y856" s="66"/>
      <c r="Z856" s="66"/>
      <c r="AA856" s="70"/>
      <c r="AB856" s="66"/>
      <c r="AC856" s="66"/>
      <c r="AD856" s="66"/>
      <c r="AE856" s="59"/>
      <c r="AF856" s="59"/>
      <c r="AG856" s="59"/>
      <c r="AH856" s="59"/>
      <c r="AI856" s="59"/>
      <c r="AJ856" s="59"/>
      <c r="AK856" s="59"/>
      <c r="AL856" s="59"/>
      <c r="AM856" s="59"/>
      <c r="AN856" s="59"/>
      <c r="AO856" s="59"/>
      <c r="AP856" s="59"/>
      <c r="AQ856" s="59"/>
      <c r="AR856" s="59"/>
      <c r="AS856" s="59"/>
      <c r="AT856" s="59"/>
      <c r="AU856" s="59"/>
      <c r="AV856" s="59"/>
      <c r="AW856" s="59"/>
      <c r="AX856" s="59"/>
      <c r="AY856" s="59"/>
      <c r="AZ856" s="59"/>
      <c r="BA856" s="59"/>
    </row>
    <row r="857" spans="3:53" s="60" customFormat="1" ht="12">
      <c r="C857" s="70"/>
      <c r="D857" s="70"/>
      <c r="E857" s="70"/>
      <c r="F857" s="70"/>
      <c r="G857" s="70"/>
      <c r="H857" s="70"/>
      <c r="I857" s="70"/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66"/>
      <c r="W857" s="66"/>
      <c r="X857" s="66"/>
      <c r="Y857" s="66"/>
      <c r="Z857" s="66"/>
      <c r="AA857" s="70"/>
      <c r="AB857" s="66"/>
      <c r="AC857" s="66"/>
      <c r="AD857" s="66"/>
      <c r="AE857" s="59"/>
      <c r="AF857" s="59"/>
      <c r="AG857" s="59"/>
      <c r="AH857" s="59"/>
      <c r="AI857" s="59"/>
      <c r="AJ857" s="59"/>
      <c r="AK857" s="59"/>
      <c r="AL857" s="59"/>
      <c r="AM857" s="59"/>
      <c r="AN857" s="59"/>
      <c r="AO857" s="59"/>
      <c r="AP857" s="59"/>
      <c r="AQ857" s="59"/>
      <c r="AR857" s="59"/>
      <c r="AS857" s="59"/>
      <c r="AT857" s="59"/>
      <c r="AU857" s="59"/>
      <c r="AV857" s="59"/>
      <c r="AW857" s="59"/>
      <c r="AX857" s="59"/>
      <c r="AY857" s="59"/>
      <c r="AZ857" s="59"/>
      <c r="BA857" s="59"/>
    </row>
    <row r="858" spans="3:53" s="60" customFormat="1" ht="12">
      <c r="C858" s="70"/>
      <c r="D858" s="70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66"/>
      <c r="W858" s="66"/>
      <c r="X858" s="66"/>
      <c r="Y858" s="66"/>
      <c r="Z858" s="66"/>
      <c r="AA858" s="70"/>
      <c r="AB858" s="66"/>
      <c r="AC858" s="66"/>
      <c r="AD858" s="66"/>
      <c r="AE858" s="59"/>
      <c r="AF858" s="59"/>
      <c r="AG858" s="59"/>
      <c r="AH858" s="59"/>
      <c r="AI858" s="59"/>
      <c r="AJ858" s="59"/>
      <c r="AK858" s="59"/>
      <c r="AL858" s="59"/>
      <c r="AM858" s="59"/>
      <c r="AN858" s="59"/>
      <c r="AO858" s="59"/>
      <c r="AP858" s="59"/>
      <c r="AQ858" s="59"/>
      <c r="AR858" s="59"/>
      <c r="AS858" s="59"/>
      <c r="AT858" s="59"/>
      <c r="AU858" s="59"/>
      <c r="AV858" s="59"/>
      <c r="AW858" s="59"/>
      <c r="AX858" s="59"/>
      <c r="AY858" s="59"/>
      <c r="AZ858" s="59"/>
      <c r="BA858" s="59"/>
    </row>
    <row r="859" spans="3:53" s="60" customFormat="1" ht="12">
      <c r="C859" s="70"/>
      <c r="D859" s="70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66"/>
      <c r="W859" s="66"/>
      <c r="X859" s="66"/>
      <c r="Y859" s="66"/>
      <c r="Z859" s="66"/>
      <c r="AA859" s="70"/>
      <c r="AB859" s="66"/>
      <c r="AC859" s="66"/>
      <c r="AD859" s="66"/>
      <c r="AE859" s="59"/>
      <c r="AF859" s="59"/>
      <c r="AG859" s="59"/>
      <c r="AH859" s="59"/>
      <c r="AI859" s="59"/>
      <c r="AJ859" s="59"/>
      <c r="AK859" s="59"/>
      <c r="AL859" s="59"/>
      <c r="AM859" s="59"/>
      <c r="AN859" s="59"/>
      <c r="AO859" s="59"/>
      <c r="AP859" s="59"/>
      <c r="AQ859" s="59"/>
      <c r="AR859" s="59"/>
      <c r="AS859" s="59"/>
      <c r="AT859" s="59"/>
      <c r="AU859" s="59"/>
      <c r="AV859" s="59"/>
      <c r="AW859" s="59"/>
      <c r="AX859" s="59"/>
      <c r="AY859" s="59"/>
      <c r="AZ859" s="59"/>
      <c r="BA859" s="59"/>
    </row>
    <row r="860" spans="3:53" s="60" customFormat="1" ht="12">
      <c r="C860" s="70"/>
      <c r="D860" s="70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66"/>
      <c r="W860" s="66"/>
      <c r="X860" s="66"/>
      <c r="Y860" s="66"/>
      <c r="Z860" s="66"/>
      <c r="AA860" s="70"/>
      <c r="AB860" s="66"/>
      <c r="AC860" s="66"/>
      <c r="AD860" s="66"/>
      <c r="AE860" s="59"/>
      <c r="AF860" s="59"/>
      <c r="AG860" s="59"/>
      <c r="AH860" s="59"/>
      <c r="AI860" s="59"/>
      <c r="AJ860" s="59"/>
      <c r="AK860" s="59"/>
      <c r="AL860" s="59"/>
      <c r="AM860" s="59"/>
      <c r="AN860" s="59"/>
      <c r="AO860" s="59"/>
      <c r="AP860" s="59"/>
      <c r="AQ860" s="59"/>
      <c r="AR860" s="59"/>
      <c r="AS860" s="59"/>
      <c r="AT860" s="59"/>
      <c r="AU860" s="59"/>
      <c r="AV860" s="59"/>
      <c r="AW860" s="59"/>
      <c r="AX860" s="59"/>
      <c r="AY860" s="59"/>
      <c r="AZ860" s="59"/>
      <c r="BA860" s="59"/>
    </row>
    <row r="861" spans="3:53" s="60" customFormat="1" ht="12">
      <c r="C861" s="70"/>
      <c r="D861" s="70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66"/>
      <c r="W861" s="66"/>
      <c r="X861" s="66"/>
      <c r="Y861" s="66"/>
      <c r="Z861" s="66"/>
      <c r="AA861" s="70"/>
      <c r="AB861" s="66"/>
      <c r="AC861" s="66"/>
      <c r="AD861" s="66"/>
      <c r="AE861" s="59"/>
      <c r="AF861" s="59"/>
      <c r="AG861" s="59"/>
      <c r="AH861" s="59"/>
      <c r="AI861" s="59"/>
      <c r="AJ861" s="59"/>
      <c r="AK861" s="59"/>
      <c r="AL861" s="59"/>
      <c r="AM861" s="59"/>
      <c r="AN861" s="59"/>
      <c r="AO861" s="59"/>
      <c r="AP861" s="59"/>
      <c r="AQ861" s="59"/>
      <c r="AR861" s="59"/>
      <c r="AS861" s="59"/>
      <c r="AT861" s="59"/>
      <c r="AU861" s="59"/>
      <c r="AV861" s="59"/>
      <c r="AW861" s="59"/>
      <c r="AX861" s="59"/>
      <c r="AY861" s="59"/>
      <c r="AZ861" s="59"/>
      <c r="BA861" s="59"/>
    </row>
    <row r="862" spans="3:53" s="60" customFormat="1" ht="12">
      <c r="C862" s="70"/>
      <c r="D862" s="70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66"/>
      <c r="W862" s="66"/>
      <c r="X862" s="66"/>
      <c r="Y862" s="66"/>
      <c r="Z862" s="66"/>
      <c r="AA862" s="70"/>
      <c r="AB862" s="66"/>
      <c r="AC862" s="66"/>
      <c r="AD862" s="66"/>
      <c r="AE862" s="59"/>
      <c r="AF862" s="59"/>
      <c r="AG862" s="59"/>
      <c r="AH862" s="59"/>
      <c r="AI862" s="59"/>
      <c r="AJ862" s="59"/>
      <c r="AK862" s="59"/>
      <c r="AL862" s="59"/>
      <c r="AM862" s="59"/>
      <c r="AN862" s="59"/>
      <c r="AO862" s="59"/>
      <c r="AP862" s="59"/>
      <c r="AQ862" s="59"/>
      <c r="AR862" s="59"/>
      <c r="AS862" s="59"/>
      <c r="AT862" s="59"/>
      <c r="AU862" s="59"/>
      <c r="AV862" s="59"/>
      <c r="AW862" s="59"/>
      <c r="AX862" s="59"/>
      <c r="AY862" s="59"/>
      <c r="AZ862" s="59"/>
      <c r="BA862" s="59"/>
    </row>
    <row r="863" spans="3:53" s="60" customFormat="1" ht="12">
      <c r="C863" s="70"/>
      <c r="D863" s="70"/>
      <c r="E863" s="70"/>
      <c r="F863" s="70"/>
      <c r="G863" s="70"/>
      <c r="H863" s="70"/>
      <c r="I863" s="70"/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66"/>
      <c r="W863" s="66"/>
      <c r="X863" s="66"/>
      <c r="Y863" s="66"/>
      <c r="Z863" s="66"/>
      <c r="AA863" s="70"/>
      <c r="AB863" s="66"/>
      <c r="AC863" s="66"/>
      <c r="AD863" s="66"/>
      <c r="AE863" s="59"/>
      <c r="AF863" s="59"/>
      <c r="AG863" s="59"/>
      <c r="AH863" s="59"/>
      <c r="AI863" s="59"/>
      <c r="AJ863" s="59"/>
      <c r="AK863" s="59"/>
      <c r="AL863" s="59"/>
      <c r="AM863" s="59"/>
      <c r="AN863" s="59"/>
      <c r="AO863" s="59"/>
      <c r="AP863" s="59"/>
      <c r="AQ863" s="59"/>
      <c r="AR863" s="59"/>
      <c r="AS863" s="59"/>
      <c r="AT863" s="59"/>
      <c r="AU863" s="59"/>
      <c r="AV863" s="59"/>
      <c r="AW863" s="59"/>
      <c r="AX863" s="59"/>
      <c r="AY863" s="59"/>
      <c r="AZ863" s="59"/>
      <c r="BA863" s="59"/>
    </row>
    <row r="864" spans="3:53" s="60" customFormat="1" ht="12">
      <c r="C864" s="70"/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66"/>
      <c r="W864" s="66"/>
      <c r="X864" s="66"/>
      <c r="Y864" s="66"/>
      <c r="Z864" s="66"/>
      <c r="AA864" s="70"/>
      <c r="AB864" s="66"/>
      <c r="AC864" s="66"/>
      <c r="AD864" s="66"/>
      <c r="AE864" s="59"/>
      <c r="AF864" s="59"/>
      <c r="AG864" s="59"/>
      <c r="AH864" s="59"/>
      <c r="AI864" s="59"/>
      <c r="AJ864" s="59"/>
      <c r="AK864" s="59"/>
      <c r="AL864" s="59"/>
      <c r="AM864" s="59"/>
      <c r="AN864" s="59"/>
      <c r="AO864" s="59"/>
      <c r="AP864" s="59"/>
      <c r="AQ864" s="59"/>
      <c r="AR864" s="59"/>
      <c r="AS864" s="59"/>
      <c r="AT864" s="59"/>
      <c r="AU864" s="59"/>
      <c r="AV864" s="59"/>
      <c r="AW864" s="59"/>
      <c r="AX864" s="59"/>
      <c r="AY864" s="59"/>
      <c r="AZ864" s="59"/>
      <c r="BA864" s="59"/>
    </row>
    <row r="865" spans="3:53" s="60" customFormat="1" ht="12">
      <c r="C865" s="70"/>
      <c r="D865" s="70"/>
      <c r="E865" s="70"/>
      <c r="F865" s="70"/>
      <c r="G865" s="70"/>
      <c r="H865" s="70"/>
      <c r="I865" s="70"/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66"/>
      <c r="W865" s="66"/>
      <c r="X865" s="66"/>
      <c r="Y865" s="66"/>
      <c r="Z865" s="66"/>
      <c r="AA865" s="70"/>
      <c r="AB865" s="66"/>
      <c r="AC865" s="66"/>
      <c r="AD865" s="66"/>
      <c r="AE865" s="59"/>
      <c r="AF865" s="59"/>
      <c r="AG865" s="59"/>
      <c r="AH865" s="59"/>
      <c r="AI865" s="59"/>
      <c r="AJ865" s="59"/>
      <c r="AK865" s="59"/>
      <c r="AL865" s="59"/>
      <c r="AM865" s="59"/>
      <c r="AN865" s="59"/>
      <c r="AO865" s="59"/>
      <c r="AP865" s="59"/>
      <c r="AQ865" s="59"/>
      <c r="AR865" s="59"/>
      <c r="AS865" s="59"/>
      <c r="AT865" s="59"/>
      <c r="AU865" s="59"/>
      <c r="AV865" s="59"/>
      <c r="AW865" s="59"/>
      <c r="AX865" s="59"/>
      <c r="AY865" s="59"/>
      <c r="AZ865" s="59"/>
      <c r="BA865" s="59"/>
    </row>
    <row r="866" spans="3:53" s="60" customFormat="1" ht="12">
      <c r="C866" s="70"/>
      <c r="D866" s="70"/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66"/>
      <c r="W866" s="66"/>
      <c r="X866" s="66"/>
      <c r="Y866" s="66"/>
      <c r="Z866" s="66"/>
      <c r="AA866" s="70"/>
      <c r="AB866" s="66"/>
      <c r="AC866" s="66"/>
      <c r="AD866" s="66"/>
      <c r="AE866" s="59"/>
      <c r="AF866" s="59"/>
      <c r="AG866" s="59"/>
      <c r="AH866" s="59"/>
      <c r="AI866" s="59"/>
      <c r="AJ866" s="59"/>
      <c r="AK866" s="59"/>
      <c r="AL866" s="59"/>
      <c r="AM866" s="59"/>
      <c r="AN866" s="59"/>
      <c r="AO866" s="59"/>
      <c r="AP866" s="59"/>
      <c r="AQ866" s="59"/>
      <c r="AR866" s="59"/>
      <c r="AS866" s="59"/>
      <c r="AT866" s="59"/>
      <c r="AU866" s="59"/>
      <c r="AV866" s="59"/>
      <c r="AW866" s="59"/>
      <c r="AX866" s="59"/>
      <c r="AY866" s="59"/>
      <c r="AZ866" s="59"/>
      <c r="BA866" s="59"/>
    </row>
    <row r="867" spans="3:53" s="60" customFormat="1" ht="12">
      <c r="C867" s="70"/>
      <c r="D867" s="70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66"/>
      <c r="W867" s="66"/>
      <c r="X867" s="66"/>
      <c r="Y867" s="66"/>
      <c r="Z867" s="66"/>
      <c r="AA867" s="70"/>
      <c r="AB867" s="66"/>
      <c r="AC867" s="66"/>
      <c r="AD867" s="66"/>
      <c r="AE867" s="59"/>
      <c r="AF867" s="59"/>
      <c r="AG867" s="59"/>
      <c r="AH867" s="59"/>
      <c r="AI867" s="59"/>
      <c r="AJ867" s="59"/>
      <c r="AK867" s="59"/>
      <c r="AL867" s="59"/>
      <c r="AM867" s="59"/>
      <c r="AN867" s="59"/>
      <c r="AO867" s="59"/>
      <c r="AP867" s="59"/>
      <c r="AQ867" s="59"/>
      <c r="AR867" s="59"/>
      <c r="AS867" s="59"/>
      <c r="AT867" s="59"/>
      <c r="AU867" s="59"/>
      <c r="AV867" s="59"/>
      <c r="AW867" s="59"/>
      <c r="AX867" s="59"/>
      <c r="AY867" s="59"/>
      <c r="AZ867" s="59"/>
      <c r="BA867" s="59"/>
    </row>
    <row r="868" spans="3:53" s="60" customFormat="1" ht="12">
      <c r="C868" s="70"/>
      <c r="D868" s="70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66"/>
      <c r="W868" s="66"/>
      <c r="X868" s="66"/>
      <c r="Y868" s="66"/>
      <c r="Z868" s="66"/>
      <c r="AA868" s="70"/>
      <c r="AB868" s="66"/>
      <c r="AC868" s="66"/>
      <c r="AD868" s="66"/>
      <c r="AE868" s="59"/>
      <c r="AF868" s="59"/>
      <c r="AG868" s="59"/>
      <c r="AH868" s="59"/>
      <c r="AI868" s="59"/>
      <c r="AJ868" s="59"/>
      <c r="AK868" s="59"/>
      <c r="AL868" s="59"/>
      <c r="AM868" s="59"/>
      <c r="AN868" s="59"/>
      <c r="AO868" s="59"/>
      <c r="AP868" s="59"/>
      <c r="AQ868" s="59"/>
      <c r="AR868" s="59"/>
      <c r="AS868" s="59"/>
      <c r="AT868" s="59"/>
      <c r="AU868" s="59"/>
      <c r="AV868" s="59"/>
      <c r="AW868" s="59"/>
      <c r="AX868" s="59"/>
      <c r="AY868" s="59"/>
      <c r="AZ868" s="59"/>
      <c r="BA868" s="59"/>
    </row>
    <row r="869" spans="3:53" s="60" customFormat="1" ht="12">
      <c r="C869" s="70"/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66"/>
      <c r="W869" s="66"/>
      <c r="X869" s="66"/>
      <c r="Y869" s="66"/>
      <c r="Z869" s="66"/>
      <c r="AA869" s="70"/>
      <c r="AB869" s="66"/>
      <c r="AC869" s="66"/>
      <c r="AD869" s="66"/>
      <c r="AE869" s="59"/>
      <c r="AF869" s="59"/>
      <c r="AG869" s="59"/>
      <c r="AH869" s="59"/>
      <c r="AI869" s="59"/>
      <c r="AJ869" s="59"/>
      <c r="AK869" s="59"/>
      <c r="AL869" s="59"/>
      <c r="AM869" s="59"/>
      <c r="AN869" s="59"/>
      <c r="AO869" s="59"/>
      <c r="AP869" s="59"/>
      <c r="AQ869" s="59"/>
      <c r="AR869" s="59"/>
      <c r="AS869" s="59"/>
      <c r="AT869" s="59"/>
      <c r="AU869" s="59"/>
      <c r="AV869" s="59"/>
      <c r="AW869" s="59"/>
      <c r="AX869" s="59"/>
      <c r="AY869" s="59"/>
      <c r="AZ869" s="59"/>
      <c r="BA869" s="59"/>
    </row>
    <row r="870" spans="3:53" s="60" customFormat="1" ht="12">
      <c r="C870" s="70"/>
      <c r="D870" s="70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66"/>
      <c r="W870" s="66"/>
      <c r="X870" s="66"/>
      <c r="Y870" s="66"/>
      <c r="Z870" s="66"/>
      <c r="AA870" s="70"/>
      <c r="AB870" s="66"/>
      <c r="AC870" s="66"/>
      <c r="AD870" s="66"/>
      <c r="AE870" s="59"/>
      <c r="AF870" s="59"/>
      <c r="AG870" s="59"/>
      <c r="AH870" s="59"/>
      <c r="AI870" s="59"/>
      <c r="AJ870" s="59"/>
      <c r="AK870" s="59"/>
      <c r="AL870" s="59"/>
      <c r="AM870" s="59"/>
      <c r="AN870" s="59"/>
      <c r="AO870" s="59"/>
      <c r="AP870" s="59"/>
      <c r="AQ870" s="59"/>
      <c r="AR870" s="59"/>
      <c r="AS870" s="59"/>
      <c r="AT870" s="59"/>
      <c r="AU870" s="59"/>
      <c r="AV870" s="59"/>
      <c r="AW870" s="59"/>
      <c r="AX870" s="59"/>
      <c r="AY870" s="59"/>
      <c r="AZ870" s="59"/>
      <c r="BA870" s="59"/>
    </row>
    <row r="871" spans="3:53" s="60" customFormat="1" ht="12">
      <c r="C871" s="70"/>
      <c r="D871" s="70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66"/>
      <c r="W871" s="66"/>
      <c r="X871" s="66"/>
      <c r="Y871" s="66"/>
      <c r="Z871" s="66"/>
      <c r="AA871" s="70"/>
      <c r="AB871" s="66"/>
      <c r="AC871" s="66"/>
      <c r="AD871" s="66"/>
      <c r="AE871" s="59"/>
      <c r="AF871" s="59"/>
      <c r="AG871" s="59"/>
      <c r="AH871" s="59"/>
      <c r="AI871" s="59"/>
      <c r="AJ871" s="59"/>
      <c r="AK871" s="59"/>
      <c r="AL871" s="59"/>
      <c r="AM871" s="59"/>
      <c r="AN871" s="59"/>
      <c r="AO871" s="59"/>
      <c r="AP871" s="59"/>
      <c r="AQ871" s="59"/>
      <c r="AR871" s="59"/>
      <c r="AS871" s="59"/>
      <c r="AT871" s="59"/>
      <c r="AU871" s="59"/>
      <c r="AV871" s="59"/>
      <c r="AW871" s="59"/>
      <c r="AX871" s="59"/>
      <c r="AY871" s="59"/>
      <c r="AZ871" s="59"/>
      <c r="BA871" s="59"/>
    </row>
    <row r="872" spans="3:53" s="60" customFormat="1" ht="12">
      <c r="C872" s="70"/>
      <c r="D872" s="70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66"/>
      <c r="W872" s="66"/>
      <c r="X872" s="66"/>
      <c r="Y872" s="66"/>
      <c r="Z872" s="66"/>
      <c r="AA872" s="70"/>
      <c r="AB872" s="66"/>
      <c r="AC872" s="66"/>
      <c r="AD872" s="66"/>
      <c r="AE872" s="59"/>
      <c r="AF872" s="59"/>
      <c r="AG872" s="59"/>
      <c r="AH872" s="59"/>
      <c r="AI872" s="59"/>
      <c r="AJ872" s="59"/>
      <c r="AK872" s="59"/>
      <c r="AL872" s="59"/>
      <c r="AM872" s="59"/>
      <c r="AN872" s="59"/>
      <c r="AO872" s="59"/>
      <c r="AP872" s="59"/>
      <c r="AQ872" s="59"/>
      <c r="AR872" s="59"/>
      <c r="AS872" s="59"/>
      <c r="AT872" s="59"/>
      <c r="AU872" s="59"/>
      <c r="AV872" s="59"/>
      <c r="AW872" s="59"/>
      <c r="AX872" s="59"/>
      <c r="AY872" s="59"/>
      <c r="AZ872" s="59"/>
      <c r="BA872" s="59"/>
    </row>
    <row r="873" spans="3:53" s="60" customFormat="1" ht="12">
      <c r="C873" s="70"/>
      <c r="D873" s="70"/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66"/>
      <c r="W873" s="66"/>
      <c r="X873" s="66"/>
      <c r="Y873" s="66"/>
      <c r="Z873" s="66"/>
      <c r="AA873" s="70"/>
      <c r="AB873" s="66"/>
      <c r="AC873" s="66"/>
      <c r="AD873" s="66"/>
      <c r="AE873" s="59"/>
      <c r="AF873" s="59"/>
      <c r="AG873" s="59"/>
      <c r="AH873" s="59"/>
      <c r="AI873" s="59"/>
      <c r="AJ873" s="59"/>
      <c r="AK873" s="59"/>
      <c r="AL873" s="59"/>
      <c r="AM873" s="59"/>
      <c r="AN873" s="59"/>
      <c r="AO873" s="59"/>
      <c r="AP873" s="59"/>
      <c r="AQ873" s="59"/>
      <c r="AR873" s="59"/>
      <c r="AS873" s="59"/>
      <c r="AT873" s="59"/>
      <c r="AU873" s="59"/>
      <c r="AV873" s="59"/>
      <c r="AW873" s="59"/>
      <c r="AX873" s="59"/>
      <c r="AY873" s="59"/>
      <c r="AZ873" s="59"/>
      <c r="BA873" s="59"/>
    </row>
    <row r="874" spans="3:53" s="60" customFormat="1" ht="12">
      <c r="C874" s="70"/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66"/>
      <c r="W874" s="66"/>
      <c r="X874" s="66"/>
      <c r="Y874" s="66"/>
      <c r="Z874" s="66"/>
      <c r="AA874" s="70"/>
      <c r="AB874" s="66"/>
      <c r="AC874" s="66"/>
      <c r="AD874" s="66"/>
      <c r="AE874" s="59"/>
      <c r="AF874" s="59"/>
      <c r="AG874" s="59"/>
      <c r="AH874" s="59"/>
      <c r="AI874" s="59"/>
      <c r="AJ874" s="59"/>
      <c r="AK874" s="59"/>
      <c r="AL874" s="59"/>
      <c r="AM874" s="59"/>
      <c r="AN874" s="59"/>
      <c r="AO874" s="59"/>
      <c r="AP874" s="59"/>
      <c r="AQ874" s="59"/>
      <c r="AR874" s="59"/>
      <c r="AS874" s="59"/>
      <c r="AT874" s="59"/>
      <c r="AU874" s="59"/>
      <c r="AV874" s="59"/>
      <c r="AW874" s="59"/>
      <c r="AX874" s="59"/>
      <c r="AY874" s="59"/>
      <c r="AZ874" s="59"/>
      <c r="BA874" s="59"/>
    </row>
    <row r="875" spans="3:53" s="60" customFormat="1" ht="12">
      <c r="C875" s="70"/>
      <c r="D875" s="70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66"/>
      <c r="W875" s="66"/>
      <c r="X875" s="66"/>
      <c r="Y875" s="66"/>
      <c r="Z875" s="66"/>
      <c r="AA875" s="70"/>
      <c r="AB875" s="66"/>
      <c r="AC875" s="66"/>
      <c r="AD875" s="66"/>
      <c r="AE875" s="59"/>
      <c r="AF875" s="59"/>
      <c r="AG875" s="59"/>
      <c r="AH875" s="59"/>
      <c r="AI875" s="59"/>
      <c r="AJ875" s="59"/>
      <c r="AK875" s="59"/>
      <c r="AL875" s="59"/>
      <c r="AM875" s="59"/>
      <c r="AN875" s="59"/>
      <c r="AO875" s="59"/>
      <c r="AP875" s="59"/>
      <c r="AQ875" s="59"/>
      <c r="AR875" s="59"/>
      <c r="AS875" s="59"/>
      <c r="AT875" s="59"/>
      <c r="AU875" s="59"/>
      <c r="AV875" s="59"/>
      <c r="AW875" s="59"/>
      <c r="AX875" s="59"/>
      <c r="AY875" s="59"/>
      <c r="AZ875" s="59"/>
      <c r="BA875" s="59"/>
    </row>
    <row r="876" spans="3:53" s="60" customFormat="1" ht="12">
      <c r="C876" s="70"/>
      <c r="D876" s="70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66"/>
      <c r="W876" s="66"/>
      <c r="X876" s="66"/>
      <c r="Y876" s="66"/>
      <c r="Z876" s="66"/>
      <c r="AA876" s="70"/>
      <c r="AB876" s="66"/>
      <c r="AC876" s="66"/>
      <c r="AD876" s="66"/>
      <c r="AE876" s="59"/>
      <c r="AF876" s="59"/>
      <c r="AG876" s="59"/>
      <c r="AH876" s="59"/>
      <c r="AI876" s="59"/>
      <c r="AJ876" s="59"/>
      <c r="AK876" s="59"/>
      <c r="AL876" s="59"/>
      <c r="AM876" s="59"/>
      <c r="AN876" s="59"/>
      <c r="AO876" s="59"/>
      <c r="AP876" s="59"/>
      <c r="AQ876" s="59"/>
      <c r="AR876" s="59"/>
      <c r="AS876" s="59"/>
      <c r="AT876" s="59"/>
      <c r="AU876" s="59"/>
      <c r="AV876" s="59"/>
      <c r="AW876" s="59"/>
      <c r="AX876" s="59"/>
      <c r="AY876" s="59"/>
      <c r="AZ876" s="59"/>
      <c r="BA876" s="59"/>
    </row>
    <row r="877" spans="3:53" s="60" customFormat="1" ht="12">
      <c r="C877" s="70"/>
      <c r="D877" s="70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66"/>
      <c r="W877" s="66"/>
      <c r="X877" s="66"/>
      <c r="Y877" s="66"/>
      <c r="Z877" s="66"/>
      <c r="AA877" s="70"/>
      <c r="AB877" s="66"/>
      <c r="AC877" s="66"/>
      <c r="AD877" s="66"/>
      <c r="AE877" s="59"/>
      <c r="AF877" s="59"/>
      <c r="AG877" s="59"/>
      <c r="AH877" s="59"/>
      <c r="AI877" s="59"/>
      <c r="AJ877" s="59"/>
      <c r="AK877" s="59"/>
      <c r="AL877" s="59"/>
      <c r="AM877" s="59"/>
      <c r="AN877" s="59"/>
      <c r="AO877" s="59"/>
      <c r="AP877" s="59"/>
      <c r="AQ877" s="59"/>
      <c r="AR877" s="59"/>
      <c r="AS877" s="59"/>
      <c r="AT877" s="59"/>
      <c r="AU877" s="59"/>
      <c r="AV877" s="59"/>
      <c r="AW877" s="59"/>
      <c r="AX877" s="59"/>
      <c r="AY877" s="59"/>
      <c r="AZ877" s="59"/>
      <c r="BA877" s="59"/>
    </row>
    <row r="878" spans="3:53" s="60" customFormat="1" ht="12">
      <c r="C878" s="70"/>
      <c r="D878" s="70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66"/>
      <c r="W878" s="66"/>
      <c r="X878" s="66"/>
      <c r="Y878" s="66"/>
      <c r="Z878" s="66"/>
      <c r="AA878" s="70"/>
      <c r="AB878" s="66"/>
      <c r="AC878" s="66"/>
      <c r="AD878" s="66"/>
      <c r="AE878" s="59"/>
      <c r="AF878" s="59"/>
      <c r="AG878" s="59"/>
      <c r="AH878" s="59"/>
      <c r="AI878" s="59"/>
      <c r="AJ878" s="59"/>
      <c r="AK878" s="59"/>
      <c r="AL878" s="59"/>
      <c r="AM878" s="59"/>
      <c r="AN878" s="59"/>
      <c r="AO878" s="59"/>
      <c r="AP878" s="59"/>
      <c r="AQ878" s="59"/>
      <c r="AR878" s="59"/>
      <c r="AS878" s="59"/>
      <c r="AT878" s="59"/>
      <c r="AU878" s="59"/>
      <c r="AV878" s="59"/>
      <c r="AW878" s="59"/>
      <c r="AX878" s="59"/>
      <c r="AY878" s="59"/>
      <c r="AZ878" s="59"/>
      <c r="BA878" s="59"/>
    </row>
    <row r="879" spans="3:53" s="60" customFormat="1" ht="12">
      <c r="C879" s="70"/>
      <c r="D879" s="70"/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66"/>
      <c r="W879" s="66"/>
      <c r="X879" s="66"/>
      <c r="Y879" s="66"/>
      <c r="Z879" s="66"/>
      <c r="AA879" s="70"/>
      <c r="AB879" s="66"/>
      <c r="AC879" s="66"/>
      <c r="AD879" s="66"/>
      <c r="AE879" s="59"/>
      <c r="AF879" s="59"/>
      <c r="AG879" s="59"/>
      <c r="AH879" s="59"/>
      <c r="AI879" s="59"/>
      <c r="AJ879" s="59"/>
      <c r="AK879" s="59"/>
      <c r="AL879" s="59"/>
      <c r="AM879" s="59"/>
      <c r="AN879" s="59"/>
      <c r="AO879" s="59"/>
      <c r="AP879" s="59"/>
      <c r="AQ879" s="59"/>
      <c r="AR879" s="59"/>
      <c r="AS879" s="59"/>
      <c r="AT879" s="59"/>
      <c r="AU879" s="59"/>
      <c r="AV879" s="59"/>
      <c r="AW879" s="59"/>
      <c r="AX879" s="59"/>
      <c r="AY879" s="59"/>
      <c r="AZ879" s="59"/>
      <c r="BA879" s="59"/>
    </row>
    <row r="880" spans="3:53" s="60" customFormat="1" ht="12">
      <c r="C880" s="70"/>
      <c r="D880" s="70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66"/>
      <c r="W880" s="66"/>
      <c r="X880" s="66"/>
      <c r="Y880" s="66"/>
      <c r="Z880" s="66"/>
      <c r="AA880" s="70"/>
      <c r="AB880" s="66"/>
      <c r="AC880" s="66"/>
      <c r="AD880" s="66"/>
      <c r="AE880" s="59"/>
      <c r="AF880" s="59"/>
      <c r="AG880" s="59"/>
      <c r="AH880" s="59"/>
      <c r="AI880" s="59"/>
      <c r="AJ880" s="59"/>
      <c r="AK880" s="59"/>
      <c r="AL880" s="59"/>
      <c r="AM880" s="59"/>
      <c r="AN880" s="59"/>
      <c r="AO880" s="59"/>
      <c r="AP880" s="59"/>
      <c r="AQ880" s="59"/>
      <c r="AR880" s="59"/>
      <c r="AS880" s="59"/>
      <c r="AT880" s="59"/>
      <c r="AU880" s="59"/>
      <c r="AV880" s="59"/>
      <c r="AW880" s="59"/>
      <c r="AX880" s="59"/>
      <c r="AY880" s="59"/>
      <c r="AZ880" s="59"/>
      <c r="BA880" s="59"/>
    </row>
    <row r="881" spans="3:53" s="60" customFormat="1" ht="12">
      <c r="C881" s="70"/>
      <c r="D881" s="70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66"/>
      <c r="W881" s="66"/>
      <c r="X881" s="66"/>
      <c r="Y881" s="66"/>
      <c r="Z881" s="66"/>
      <c r="AA881" s="70"/>
      <c r="AB881" s="66"/>
      <c r="AC881" s="66"/>
      <c r="AD881" s="66"/>
      <c r="AE881" s="59"/>
      <c r="AF881" s="59"/>
      <c r="AG881" s="59"/>
      <c r="AH881" s="59"/>
      <c r="AI881" s="59"/>
      <c r="AJ881" s="59"/>
      <c r="AK881" s="59"/>
      <c r="AL881" s="59"/>
      <c r="AM881" s="59"/>
      <c r="AN881" s="59"/>
      <c r="AO881" s="59"/>
      <c r="AP881" s="59"/>
      <c r="AQ881" s="59"/>
      <c r="AR881" s="59"/>
      <c r="AS881" s="59"/>
      <c r="AT881" s="59"/>
      <c r="AU881" s="59"/>
      <c r="AV881" s="59"/>
      <c r="AW881" s="59"/>
      <c r="AX881" s="59"/>
      <c r="AY881" s="59"/>
      <c r="AZ881" s="59"/>
      <c r="BA881" s="59"/>
    </row>
    <row r="882" spans="3:53" s="60" customFormat="1" ht="12">
      <c r="C882" s="70"/>
      <c r="D882" s="70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66"/>
      <c r="W882" s="66"/>
      <c r="X882" s="66"/>
      <c r="Y882" s="66"/>
      <c r="Z882" s="66"/>
      <c r="AA882" s="70"/>
      <c r="AB882" s="66"/>
      <c r="AC882" s="66"/>
      <c r="AD882" s="66"/>
      <c r="AE882" s="59"/>
      <c r="AF882" s="59"/>
      <c r="AG882" s="59"/>
      <c r="AH882" s="59"/>
      <c r="AI882" s="59"/>
      <c r="AJ882" s="59"/>
      <c r="AK882" s="59"/>
      <c r="AL882" s="59"/>
      <c r="AM882" s="59"/>
      <c r="AN882" s="59"/>
      <c r="AO882" s="59"/>
      <c r="AP882" s="59"/>
      <c r="AQ882" s="59"/>
      <c r="AR882" s="59"/>
      <c r="AS882" s="59"/>
      <c r="AT882" s="59"/>
      <c r="AU882" s="59"/>
      <c r="AV882" s="59"/>
      <c r="AW882" s="59"/>
      <c r="AX882" s="59"/>
      <c r="AY882" s="59"/>
      <c r="AZ882" s="59"/>
      <c r="BA882" s="59"/>
    </row>
    <row r="883" spans="3:53" s="60" customFormat="1" ht="12">
      <c r="C883" s="70"/>
      <c r="D883" s="70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66"/>
      <c r="W883" s="66"/>
      <c r="X883" s="66"/>
      <c r="Y883" s="66"/>
      <c r="Z883" s="66"/>
      <c r="AA883" s="70"/>
      <c r="AB883" s="66"/>
      <c r="AC883" s="66"/>
      <c r="AD883" s="66"/>
      <c r="AE883" s="59"/>
      <c r="AF883" s="59"/>
      <c r="AG883" s="59"/>
      <c r="AH883" s="59"/>
      <c r="AI883" s="59"/>
      <c r="AJ883" s="59"/>
      <c r="AK883" s="59"/>
      <c r="AL883" s="59"/>
      <c r="AM883" s="59"/>
      <c r="AN883" s="59"/>
      <c r="AO883" s="59"/>
      <c r="AP883" s="59"/>
      <c r="AQ883" s="59"/>
      <c r="AR883" s="59"/>
      <c r="AS883" s="59"/>
      <c r="AT883" s="59"/>
      <c r="AU883" s="59"/>
      <c r="AV883" s="59"/>
      <c r="AW883" s="59"/>
      <c r="AX883" s="59"/>
      <c r="AY883" s="59"/>
      <c r="AZ883" s="59"/>
      <c r="BA883" s="59"/>
    </row>
    <row r="884" spans="3:53" s="60" customFormat="1" ht="12"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66"/>
      <c r="W884" s="66"/>
      <c r="X884" s="66"/>
      <c r="Y884" s="66"/>
      <c r="Z884" s="66"/>
      <c r="AA884" s="70"/>
      <c r="AB884" s="66"/>
      <c r="AC884" s="66"/>
      <c r="AD884" s="66"/>
      <c r="AE884" s="59"/>
      <c r="AF884" s="59"/>
      <c r="AG884" s="59"/>
      <c r="AH884" s="59"/>
      <c r="AI884" s="59"/>
      <c r="AJ884" s="59"/>
      <c r="AK884" s="59"/>
      <c r="AL884" s="59"/>
      <c r="AM884" s="59"/>
      <c r="AN884" s="59"/>
      <c r="AO884" s="59"/>
      <c r="AP884" s="59"/>
      <c r="AQ884" s="59"/>
      <c r="AR884" s="59"/>
      <c r="AS884" s="59"/>
      <c r="AT884" s="59"/>
      <c r="AU884" s="59"/>
      <c r="AV884" s="59"/>
      <c r="AW884" s="59"/>
      <c r="AX884" s="59"/>
      <c r="AY884" s="59"/>
      <c r="AZ884" s="59"/>
      <c r="BA884" s="59"/>
    </row>
    <row r="885" spans="3:53" s="60" customFormat="1" ht="12">
      <c r="C885" s="70"/>
      <c r="D885" s="70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66"/>
      <c r="W885" s="66"/>
      <c r="X885" s="66"/>
      <c r="Y885" s="66"/>
      <c r="Z885" s="66"/>
      <c r="AA885" s="70"/>
      <c r="AB885" s="66"/>
      <c r="AC885" s="66"/>
      <c r="AD885" s="66"/>
      <c r="AE885" s="59"/>
      <c r="AF885" s="59"/>
      <c r="AG885" s="59"/>
      <c r="AH885" s="59"/>
      <c r="AI885" s="59"/>
      <c r="AJ885" s="59"/>
      <c r="AK885" s="59"/>
      <c r="AL885" s="59"/>
      <c r="AM885" s="59"/>
      <c r="AN885" s="59"/>
      <c r="AO885" s="59"/>
      <c r="AP885" s="59"/>
      <c r="AQ885" s="59"/>
      <c r="AR885" s="59"/>
      <c r="AS885" s="59"/>
      <c r="AT885" s="59"/>
      <c r="AU885" s="59"/>
      <c r="AV885" s="59"/>
      <c r="AW885" s="59"/>
      <c r="AX885" s="59"/>
      <c r="AY885" s="59"/>
      <c r="AZ885" s="59"/>
      <c r="BA885" s="59"/>
    </row>
    <row r="886" spans="3:53" s="60" customFormat="1" ht="12">
      <c r="C886" s="70"/>
      <c r="D886" s="70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66"/>
      <c r="W886" s="66"/>
      <c r="X886" s="66"/>
      <c r="Y886" s="66"/>
      <c r="Z886" s="66"/>
      <c r="AA886" s="70"/>
      <c r="AB886" s="66"/>
      <c r="AC886" s="66"/>
      <c r="AD886" s="66"/>
      <c r="AE886" s="59"/>
      <c r="AF886" s="59"/>
      <c r="AG886" s="59"/>
      <c r="AH886" s="59"/>
      <c r="AI886" s="59"/>
      <c r="AJ886" s="59"/>
      <c r="AK886" s="59"/>
      <c r="AL886" s="59"/>
      <c r="AM886" s="59"/>
      <c r="AN886" s="59"/>
      <c r="AO886" s="59"/>
      <c r="AP886" s="59"/>
      <c r="AQ886" s="59"/>
      <c r="AR886" s="59"/>
      <c r="AS886" s="59"/>
      <c r="AT886" s="59"/>
      <c r="AU886" s="59"/>
      <c r="AV886" s="59"/>
      <c r="AW886" s="59"/>
      <c r="AX886" s="59"/>
      <c r="AY886" s="59"/>
      <c r="AZ886" s="59"/>
      <c r="BA886" s="59"/>
    </row>
    <row r="887" spans="3:53" s="60" customFormat="1" ht="12">
      <c r="C887" s="70"/>
      <c r="D887" s="70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66"/>
      <c r="W887" s="66"/>
      <c r="X887" s="66"/>
      <c r="Y887" s="66"/>
      <c r="Z887" s="66"/>
      <c r="AA887" s="70"/>
      <c r="AB887" s="66"/>
      <c r="AC887" s="66"/>
      <c r="AD887" s="66"/>
      <c r="AE887" s="59"/>
      <c r="AF887" s="59"/>
      <c r="AG887" s="59"/>
      <c r="AH887" s="59"/>
      <c r="AI887" s="59"/>
      <c r="AJ887" s="59"/>
      <c r="AK887" s="59"/>
      <c r="AL887" s="59"/>
      <c r="AM887" s="59"/>
      <c r="AN887" s="59"/>
      <c r="AO887" s="59"/>
      <c r="AP887" s="59"/>
      <c r="AQ887" s="59"/>
      <c r="AR887" s="59"/>
      <c r="AS887" s="59"/>
      <c r="AT887" s="59"/>
      <c r="AU887" s="59"/>
      <c r="AV887" s="59"/>
      <c r="AW887" s="59"/>
      <c r="AX887" s="59"/>
      <c r="AY887" s="59"/>
      <c r="AZ887" s="59"/>
      <c r="BA887" s="59"/>
    </row>
    <row r="888" spans="3:53" s="60" customFormat="1" ht="12">
      <c r="C888" s="70"/>
      <c r="D888" s="70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66"/>
      <c r="W888" s="66"/>
      <c r="X888" s="66"/>
      <c r="Y888" s="66"/>
      <c r="Z888" s="66"/>
      <c r="AA888" s="70"/>
      <c r="AB888" s="66"/>
      <c r="AC888" s="66"/>
      <c r="AD888" s="66"/>
      <c r="AE888" s="59"/>
      <c r="AF888" s="59"/>
      <c r="AG888" s="59"/>
      <c r="AH888" s="59"/>
      <c r="AI888" s="59"/>
      <c r="AJ888" s="59"/>
      <c r="AK888" s="59"/>
      <c r="AL888" s="59"/>
      <c r="AM888" s="59"/>
      <c r="AN888" s="59"/>
      <c r="AO888" s="59"/>
      <c r="AP888" s="59"/>
      <c r="AQ888" s="59"/>
      <c r="AR888" s="59"/>
      <c r="AS888" s="59"/>
      <c r="AT888" s="59"/>
      <c r="AU888" s="59"/>
      <c r="AV888" s="59"/>
      <c r="AW888" s="59"/>
      <c r="AX888" s="59"/>
      <c r="AY888" s="59"/>
      <c r="AZ888" s="59"/>
      <c r="BA888" s="59"/>
    </row>
    <row r="889" spans="3:53" s="60" customFormat="1" ht="12">
      <c r="C889" s="70"/>
      <c r="D889" s="70"/>
      <c r="E889" s="70"/>
      <c r="F889" s="70"/>
      <c r="G889" s="70"/>
      <c r="H889" s="70"/>
      <c r="I889" s="70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66"/>
      <c r="W889" s="66"/>
      <c r="X889" s="66"/>
      <c r="Y889" s="66"/>
      <c r="Z889" s="66"/>
      <c r="AA889" s="70"/>
      <c r="AB889" s="66"/>
      <c r="AC889" s="66"/>
      <c r="AD889" s="66"/>
      <c r="AE889" s="59"/>
      <c r="AF889" s="59"/>
      <c r="AG889" s="59"/>
      <c r="AH889" s="59"/>
      <c r="AI889" s="59"/>
      <c r="AJ889" s="59"/>
      <c r="AK889" s="59"/>
      <c r="AL889" s="59"/>
      <c r="AM889" s="59"/>
      <c r="AN889" s="59"/>
      <c r="AO889" s="59"/>
      <c r="AP889" s="59"/>
      <c r="AQ889" s="59"/>
      <c r="AR889" s="59"/>
      <c r="AS889" s="59"/>
      <c r="AT889" s="59"/>
      <c r="AU889" s="59"/>
      <c r="AV889" s="59"/>
      <c r="AW889" s="59"/>
      <c r="AX889" s="59"/>
      <c r="AY889" s="59"/>
      <c r="AZ889" s="59"/>
      <c r="BA889" s="59"/>
    </row>
    <row r="890" spans="3:53" s="60" customFormat="1" ht="12">
      <c r="C890" s="70"/>
      <c r="D890" s="70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66"/>
      <c r="W890" s="66"/>
      <c r="X890" s="66"/>
      <c r="Y890" s="66"/>
      <c r="Z890" s="66"/>
      <c r="AA890" s="70"/>
      <c r="AB890" s="66"/>
      <c r="AC890" s="66"/>
      <c r="AD890" s="66"/>
      <c r="AE890" s="59"/>
      <c r="AF890" s="59"/>
      <c r="AG890" s="59"/>
      <c r="AH890" s="59"/>
      <c r="AI890" s="59"/>
      <c r="AJ890" s="59"/>
      <c r="AK890" s="59"/>
      <c r="AL890" s="59"/>
      <c r="AM890" s="59"/>
      <c r="AN890" s="59"/>
      <c r="AO890" s="59"/>
      <c r="AP890" s="59"/>
      <c r="AQ890" s="59"/>
      <c r="AR890" s="59"/>
      <c r="AS890" s="59"/>
      <c r="AT890" s="59"/>
      <c r="AU890" s="59"/>
      <c r="AV890" s="59"/>
      <c r="AW890" s="59"/>
      <c r="AX890" s="59"/>
      <c r="AY890" s="59"/>
      <c r="AZ890" s="59"/>
      <c r="BA890" s="59"/>
    </row>
    <row r="891" spans="3:53" s="60" customFormat="1" ht="12">
      <c r="C891" s="70"/>
      <c r="D891" s="70"/>
      <c r="E891" s="70"/>
      <c r="F891" s="70"/>
      <c r="G891" s="70"/>
      <c r="H891" s="70"/>
      <c r="I891" s="70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66"/>
      <c r="W891" s="66"/>
      <c r="X891" s="66"/>
      <c r="Y891" s="66"/>
      <c r="Z891" s="66"/>
      <c r="AA891" s="70"/>
      <c r="AB891" s="66"/>
      <c r="AC891" s="66"/>
      <c r="AD891" s="66"/>
      <c r="AE891" s="59"/>
      <c r="AF891" s="59"/>
      <c r="AG891" s="59"/>
      <c r="AH891" s="59"/>
      <c r="AI891" s="59"/>
      <c r="AJ891" s="59"/>
      <c r="AK891" s="59"/>
      <c r="AL891" s="59"/>
      <c r="AM891" s="59"/>
      <c r="AN891" s="59"/>
      <c r="AO891" s="59"/>
      <c r="AP891" s="59"/>
      <c r="AQ891" s="59"/>
      <c r="AR891" s="59"/>
      <c r="AS891" s="59"/>
      <c r="AT891" s="59"/>
      <c r="AU891" s="59"/>
      <c r="AV891" s="59"/>
      <c r="AW891" s="59"/>
      <c r="AX891" s="59"/>
      <c r="AY891" s="59"/>
      <c r="AZ891" s="59"/>
      <c r="BA891" s="59"/>
    </row>
    <row r="892" spans="3:53" s="60" customFormat="1" ht="12">
      <c r="C892" s="70"/>
      <c r="D892" s="70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66"/>
      <c r="W892" s="66"/>
      <c r="X892" s="66"/>
      <c r="Y892" s="66"/>
      <c r="Z892" s="66"/>
      <c r="AA892" s="70"/>
      <c r="AB892" s="66"/>
      <c r="AC892" s="66"/>
      <c r="AD892" s="66"/>
      <c r="AE892" s="59"/>
      <c r="AF892" s="59"/>
      <c r="AG892" s="59"/>
      <c r="AH892" s="59"/>
      <c r="AI892" s="59"/>
      <c r="AJ892" s="59"/>
      <c r="AK892" s="59"/>
      <c r="AL892" s="59"/>
      <c r="AM892" s="59"/>
      <c r="AN892" s="59"/>
      <c r="AO892" s="59"/>
      <c r="AP892" s="59"/>
      <c r="AQ892" s="59"/>
      <c r="AR892" s="59"/>
      <c r="AS892" s="59"/>
      <c r="AT892" s="59"/>
      <c r="AU892" s="59"/>
      <c r="AV892" s="59"/>
      <c r="AW892" s="59"/>
      <c r="AX892" s="59"/>
      <c r="AY892" s="59"/>
      <c r="AZ892" s="59"/>
      <c r="BA892" s="59"/>
    </row>
    <row r="893" spans="3:53" s="60" customFormat="1" ht="12">
      <c r="C893" s="70"/>
      <c r="D893" s="70"/>
      <c r="E893" s="70"/>
      <c r="F893" s="70"/>
      <c r="G893" s="70"/>
      <c r="H893" s="70"/>
      <c r="I893" s="70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66"/>
      <c r="W893" s="66"/>
      <c r="X893" s="66"/>
      <c r="Y893" s="66"/>
      <c r="Z893" s="66"/>
      <c r="AA893" s="70"/>
      <c r="AB893" s="66"/>
      <c r="AC893" s="66"/>
      <c r="AD893" s="66"/>
      <c r="AE893" s="59"/>
      <c r="AF893" s="59"/>
      <c r="AG893" s="59"/>
      <c r="AH893" s="59"/>
      <c r="AI893" s="59"/>
      <c r="AJ893" s="59"/>
      <c r="AK893" s="59"/>
      <c r="AL893" s="59"/>
      <c r="AM893" s="59"/>
      <c r="AN893" s="59"/>
      <c r="AO893" s="59"/>
      <c r="AP893" s="59"/>
      <c r="AQ893" s="59"/>
      <c r="AR893" s="59"/>
      <c r="AS893" s="59"/>
      <c r="AT893" s="59"/>
      <c r="AU893" s="59"/>
      <c r="AV893" s="59"/>
      <c r="AW893" s="59"/>
      <c r="AX893" s="59"/>
      <c r="AY893" s="59"/>
      <c r="AZ893" s="59"/>
      <c r="BA893" s="59"/>
    </row>
    <row r="894" spans="3:53" s="60" customFormat="1" ht="12">
      <c r="C894" s="70"/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66"/>
      <c r="W894" s="66"/>
      <c r="X894" s="66"/>
      <c r="Y894" s="66"/>
      <c r="Z894" s="66"/>
      <c r="AA894" s="70"/>
      <c r="AB894" s="66"/>
      <c r="AC894" s="66"/>
      <c r="AD894" s="66"/>
      <c r="AE894" s="59"/>
      <c r="AF894" s="59"/>
      <c r="AG894" s="59"/>
      <c r="AH894" s="59"/>
      <c r="AI894" s="59"/>
      <c r="AJ894" s="59"/>
      <c r="AK894" s="59"/>
      <c r="AL894" s="59"/>
      <c r="AM894" s="59"/>
      <c r="AN894" s="59"/>
      <c r="AO894" s="59"/>
      <c r="AP894" s="59"/>
      <c r="AQ894" s="59"/>
      <c r="AR894" s="59"/>
      <c r="AS894" s="59"/>
      <c r="AT894" s="59"/>
      <c r="AU894" s="59"/>
      <c r="AV894" s="59"/>
      <c r="AW894" s="59"/>
      <c r="AX894" s="59"/>
      <c r="AY894" s="59"/>
      <c r="AZ894" s="59"/>
      <c r="BA894" s="59"/>
    </row>
    <row r="895" spans="3:53" s="60" customFormat="1" ht="12">
      <c r="C895" s="70"/>
      <c r="D895" s="70"/>
      <c r="E895" s="70"/>
      <c r="F895" s="70"/>
      <c r="G895" s="70"/>
      <c r="H895" s="70"/>
      <c r="I895" s="70"/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66"/>
      <c r="W895" s="66"/>
      <c r="X895" s="66"/>
      <c r="Y895" s="66"/>
      <c r="Z895" s="66"/>
      <c r="AA895" s="70"/>
      <c r="AB895" s="66"/>
      <c r="AC895" s="66"/>
      <c r="AD895" s="66"/>
      <c r="AE895" s="59"/>
      <c r="AF895" s="59"/>
      <c r="AG895" s="59"/>
      <c r="AH895" s="59"/>
      <c r="AI895" s="59"/>
      <c r="AJ895" s="59"/>
      <c r="AK895" s="59"/>
      <c r="AL895" s="59"/>
      <c r="AM895" s="59"/>
      <c r="AN895" s="59"/>
      <c r="AO895" s="59"/>
      <c r="AP895" s="59"/>
      <c r="AQ895" s="59"/>
      <c r="AR895" s="59"/>
      <c r="AS895" s="59"/>
      <c r="AT895" s="59"/>
      <c r="AU895" s="59"/>
      <c r="AV895" s="59"/>
      <c r="AW895" s="59"/>
      <c r="AX895" s="59"/>
      <c r="AY895" s="59"/>
      <c r="AZ895" s="59"/>
      <c r="BA895" s="59"/>
    </row>
    <row r="896" spans="3:53" s="60" customFormat="1" ht="12">
      <c r="C896" s="70"/>
      <c r="D896" s="70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66"/>
      <c r="W896" s="66"/>
      <c r="X896" s="66"/>
      <c r="Y896" s="66"/>
      <c r="Z896" s="66"/>
      <c r="AA896" s="70"/>
      <c r="AB896" s="66"/>
      <c r="AC896" s="66"/>
      <c r="AD896" s="66"/>
      <c r="AE896" s="59"/>
      <c r="AF896" s="59"/>
      <c r="AG896" s="59"/>
      <c r="AH896" s="59"/>
      <c r="AI896" s="59"/>
      <c r="AJ896" s="59"/>
      <c r="AK896" s="59"/>
      <c r="AL896" s="59"/>
      <c r="AM896" s="59"/>
      <c r="AN896" s="59"/>
      <c r="AO896" s="59"/>
      <c r="AP896" s="59"/>
      <c r="AQ896" s="59"/>
      <c r="AR896" s="59"/>
      <c r="AS896" s="59"/>
      <c r="AT896" s="59"/>
      <c r="AU896" s="59"/>
      <c r="AV896" s="59"/>
      <c r="AW896" s="59"/>
      <c r="AX896" s="59"/>
      <c r="AY896" s="59"/>
      <c r="AZ896" s="59"/>
      <c r="BA896" s="59"/>
    </row>
    <row r="897" spans="3:53" s="60" customFormat="1" ht="12">
      <c r="C897" s="70"/>
      <c r="D897" s="70"/>
      <c r="E897" s="70"/>
      <c r="F897" s="70"/>
      <c r="G897" s="70"/>
      <c r="H897" s="70"/>
      <c r="I897" s="70"/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66"/>
      <c r="W897" s="66"/>
      <c r="X897" s="66"/>
      <c r="Y897" s="66"/>
      <c r="Z897" s="66"/>
      <c r="AA897" s="70"/>
      <c r="AB897" s="66"/>
      <c r="AC897" s="66"/>
      <c r="AD897" s="66"/>
      <c r="AE897" s="59"/>
      <c r="AF897" s="59"/>
      <c r="AG897" s="59"/>
      <c r="AH897" s="59"/>
      <c r="AI897" s="59"/>
      <c r="AJ897" s="59"/>
      <c r="AK897" s="59"/>
      <c r="AL897" s="59"/>
      <c r="AM897" s="59"/>
      <c r="AN897" s="59"/>
      <c r="AO897" s="59"/>
      <c r="AP897" s="59"/>
      <c r="AQ897" s="59"/>
      <c r="AR897" s="59"/>
      <c r="AS897" s="59"/>
      <c r="AT897" s="59"/>
      <c r="AU897" s="59"/>
      <c r="AV897" s="59"/>
      <c r="AW897" s="59"/>
      <c r="AX897" s="59"/>
      <c r="AY897" s="59"/>
      <c r="AZ897" s="59"/>
      <c r="BA897" s="59"/>
    </row>
    <row r="898" spans="3:53" s="60" customFormat="1" ht="12">
      <c r="C898" s="70"/>
      <c r="D898" s="70"/>
      <c r="E898" s="70"/>
      <c r="F898" s="70"/>
      <c r="G898" s="70"/>
      <c r="H898" s="70"/>
      <c r="I898" s="70"/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66"/>
      <c r="W898" s="66"/>
      <c r="X898" s="66"/>
      <c r="Y898" s="66"/>
      <c r="Z898" s="66"/>
      <c r="AA898" s="70"/>
      <c r="AB898" s="66"/>
      <c r="AC898" s="66"/>
      <c r="AD898" s="66"/>
      <c r="AE898" s="59"/>
      <c r="AF898" s="59"/>
      <c r="AG898" s="59"/>
      <c r="AH898" s="59"/>
      <c r="AI898" s="59"/>
      <c r="AJ898" s="59"/>
      <c r="AK898" s="59"/>
      <c r="AL898" s="59"/>
      <c r="AM898" s="59"/>
      <c r="AN898" s="59"/>
      <c r="AO898" s="59"/>
      <c r="AP898" s="59"/>
      <c r="AQ898" s="59"/>
      <c r="AR898" s="59"/>
      <c r="AS898" s="59"/>
      <c r="AT898" s="59"/>
      <c r="AU898" s="59"/>
      <c r="AV898" s="59"/>
      <c r="AW898" s="59"/>
      <c r="AX898" s="59"/>
      <c r="AY898" s="59"/>
      <c r="AZ898" s="59"/>
      <c r="BA898" s="59"/>
    </row>
    <row r="899" spans="3:53" s="60" customFormat="1" ht="12">
      <c r="C899" s="70"/>
      <c r="D899" s="70"/>
      <c r="E899" s="70"/>
      <c r="F899" s="70"/>
      <c r="G899" s="70"/>
      <c r="H899" s="70"/>
      <c r="I899" s="70"/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66"/>
      <c r="W899" s="66"/>
      <c r="X899" s="66"/>
      <c r="Y899" s="66"/>
      <c r="Z899" s="66"/>
      <c r="AA899" s="70"/>
      <c r="AB899" s="66"/>
      <c r="AC899" s="66"/>
      <c r="AD899" s="66"/>
      <c r="AE899" s="59"/>
      <c r="AF899" s="59"/>
      <c r="AG899" s="59"/>
      <c r="AH899" s="59"/>
      <c r="AI899" s="59"/>
      <c r="AJ899" s="59"/>
      <c r="AK899" s="59"/>
      <c r="AL899" s="59"/>
      <c r="AM899" s="59"/>
      <c r="AN899" s="59"/>
      <c r="AO899" s="59"/>
      <c r="AP899" s="59"/>
      <c r="AQ899" s="59"/>
      <c r="AR899" s="59"/>
      <c r="AS899" s="59"/>
      <c r="AT899" s="59"/>
      <c r="AU899" s="59"/>
      <c r="AV899" s="59"/>
      <c r="AW899" s="59"/>
      <c r="AX899" s="59"/>
      <c r="AY899" s="59"/>
      <c r="AZ899" s="59"/>
      <c r="BA899" s="59"/>
    </row>
    <row r="900" spans="3:53" s="60" customFormat="1" ht="12">
      <c r="C900" s="70"/>
      <c r="D900" s="70"/>
      <c r="E900" s="70"/>
      <c r="F900" s="70"/>
      <c r="G900" s="70"/>
      <c r="H900" s="70"/>
      <c r="I900" s="70"/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66"/>
      <c r="W900" s="66"/>
      <c r="X900" s="66"/>
      <c r="Y900" s="66"/>
      <c r="Z900" s="66"/>
      <c r="AA900" s="70"/>
      <c r="AB900" s="66"/>
      <c r="AC900" s="66"/>
      <c r="AD900" s="66"/>
      <c r="AE900" s="59"/>
      <c r="AF900" s="59"/>
      <c r="AG900" s="59"/>
      <c r="AH900" s="59"/>
      <c r="AI900" s="59"/>
      <c r="AJ900" s="59"/>
      <c r="AK900" s="59"/>
      <c r="AL900" s="59"/>
      <c r="AM900" s="59"/>
      <c r="AN900" s="59"/>
      <c r="AO900" s="59"/>
      <c r="AP900" s="59"/>
      <c r="AQ900" s="59"/>
      <c r="AR900" s="59"/>
      <c r="AS900" s="59"/>
      <c r="AT900" s="59"/>
      <c r="AU900" s="59"/>
      <c r="AV900" s="59"/>
      <c r="AW900" s="59"/>
      <c r="AX900" s="59"/>
      <c r="AY900" s="59"/>
      <c r="AZ900" s="59"/>
      <c r="BA900" s="59"/>
    </row>
    <row r="901" spans="3:53" s="60" customFormat="1" ht="12">
      <c r="C901" s="70"/>
      <c r="D901" s="70"/>
      <c r="E901" s="70"/>
      <c r="F901" s="70"/>
      <c r="G901" s="70"/>
      <c r="H901" s="70"/>
      <c r="I901" s="70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66"/>
      <c r="W901" s="66"/>
      <c r="X901" s="66"/>
      <c r="Y901" s="66"/>
      <c r="Z901" s="66"/>
      <c r="AA901" s="70"/>
      <c r="AB901" s="66"/>
      <c r="AC901" s="66"/>
      <c r="AD901" s="66"/>
      <c r="AE901" s="59"/>
      <c r="AF901" s="59"/>
      <c r="AG901" s="59"/>
      <c r="AH901" s="59"/>
      <c r="AI901" s="59"/>
      <c r="AJ901" s="59"/>
      <c r="AK901" s="59"/>
      <c r="AL901" s="59"/>
      <c r="AM901" s="59"/>
      <c r="AN901" s="59"/>
      <c r="AO901" s="59"/>
      <c r="AP901" s="59"/>
      <c r="AQ901" s="59"/>
      <c r="AR901" s="59"/>
      <c r="AS901" s="59"/>
      <c r="AT901" s="59"/>
      <c r="AU901" s="59"/>
      <c r="AV901" s="59"/>
      <c r="AW901" s="59"/>
      <c r="AX901" s="59"/>
      <c r="AY901" s="59"/>
      <c r="AZ901" s="59"/>
      <c r="BA901" s="59"/>
    </row>
    <row r="902" spans="3:53" s="60" customFormat="1" ht="12">
      <c r="C902" s="70"/>
      <c r="D902" s="70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66"/>
      <c r="W902" s="66"/>
      <c r="X902" s="66"/>
      <c r="Y902" s="66"/>
      <c r="Z902" s="66"/>
      <c r="AA902" s="70"/>
      <c r="AB902" s="66"/>
      <c r="AC902" s="66"/>
      <c r="AD902" s="66"/>
      <c r="AE902" s="59"/>
      <c r="AF902" s="59"/>
      <c r="AG902" s="59"/>
      <c r="AH902" s="59"/>
      <c r="AI902" s="59"/>
      <c r="AJ902" s="59"/>
      <c r="AK902" s="59"/>
      <c r="AL902" s="59"/>
      <c r="AM902" s="59"/>
      <c r="AN902" s="59"/>
      <c r="AO902" s="59"/>
      <c r="AP902" s="59"/>
      <c r="AQ902" s="59"/>
      <c r="AR902" s="59"/>
      <c r="AS902" s="59"/>
      <c r="AT902" s="59"/>
      <c r="AU902" s="59"/>
      <c r="AV902" s="59"/>
      <c r="AW902" s="59"/>
      <c r="AX902" s="59"/>
      <c r="AY902" s="59"/>
      <c r="AZ902" s="59"/>
      <c r="BA902" s="59"/>
    </row>
    <row r="903" spans="3:53" s="60" customFormat="1" ht="12">
      <c r="C903" s="70"/>
      <c r="D903" s="70"/>
      <c r="E903" s="70"/>
      <c r="F903" s="70"/>
      <c r="G903" s="70"/>
      <c r="H903" s="70"/>
      <c r="I903" s="70"/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66"/>
      <c r="W903" s="66"/>
      <c r="X903" s="66"/>
      <c r="Y903" s="66"/>
      <c r="Z903" s="66"/>
      <c r="AA903" s="70"/>
      <c r="AB903" s="66"/>
      <c r="AC903" s="66"/>
      <c r="AD903" s="66"/>
      <c r="AE903" s="59"/>
      <c r="AF903" s="59"/>
      <c r="AG903" s="59"/>
      <c r="AH903" s="59"/>
      <c r="AI903" s="59"/>
      <c r="AJ903" s="59"/>
      <c r="AK903" s="59"/>
      <c r="AL903" s="59"/>
      <c r="AM903" s="59"/>
      <c r="AN903" s="59"/>
      <c r="AO903" s="59"/>
      <c r="AP903" s="59"/>
      <c r="AQ903" s="59"/>
      <c r="AR903" s="59"/>
      <c r="AS903" s="59"/>
      <c r="AT903" s="59"/>
      <c r="AU903" s="59"/>
      <c r="AV903" s="59"/>
      <c r="AW903" s="59"/>
      <c r="AX903" s="59"/>
      <c r="AY903" s="59"/>
      <c r="AZ903" s="59"/>
      <c r="BA903" s="59"/>
    </row>
    <row r="904" spans="3:53" s="60" customFormat="1" ht="12">
      <c r="C904" s="70"/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66"/>
      <c r="W904" s="66"/>
      <c r="X904" s="66"/>
      <c r="Y904" s="66"/>
      <c r="Z904" s="66"/>
      <c r="AA904" s="70"/>
      <c r="AB904" s="66"/>
      <c r="AC904" s="66"/>
      <c r="AD904" s="66"/>
      <c r="AE904" s="59"/>
      <c r="AF904" s="59"/>
      <c r="AG904" s="59"/>
      <c r="AH904" s="59"/>
      <c r="AI904" s="59"/>
      <c r="AJ904" s="59"/>
      <c r="AK904" s="59"/>
      <c r="AL904" s="59"/>
      <c r="AM904" s="59"/>
      <c r="AN904" s="59"/>
      <c r="AO904" s="59"/>
      <c r="AP904" s="59"/>
      <c r="AQ904" s="59"/>
      <c r="AR904" s="59"/>
      <c r="AS904" s="59"/>
      <c r="AT904" s="59"/>
      <c r="AU904" s="59"/>
      <c r="AV904" s="59"/>
      <c r="AW904" s="59"/>
      <c r="AX904" s="59"/>
      <c r="AY904" s="59"/>
      <c r="AZ904" s="59"/>
      <c r="BA904" s="59"/>
    </row>
    <row r="905" spans="3:53" s="60" customFormat="1" ht="12">
      <c r="C905" s="70"/>
      <c r="D905" s="70"/>
      <c r="E905" s="70"/>
      <c r="F905" s="70"/>
      <c r="G905" s="70"/>
      <c r="H905" s="70"/>
      <c r="I905" s="70"/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66"/>
      <c r="W905" s="66"/>
      <c r="X905" s="66"/>
      <c r="Y905" s="66"/>
      <c r="Z905" s="66"/>
      <c r="AA905" s="70"/>
      <c r="AB905" s="66"/>
      <c r="AC905" s="66"/>
      <c r="AD905" s="66"/>
      <c r="AE905" s="59"/>
      <c r="AF905" s="59"/>
      <c r="AG905" s="59"/>
      <c r="AH905" s="59"/>
      <c r="AI905" s="59"/>
      <c r="AJ905" s="59"/>
      <c r="AK905" s="59"/>
      <c r="AL905" s="59"/>
      <c r="AM905" s="59"/>
      <c r="AN905" s="59"/>
      <c r="AO905" s="59"/>
      <c r="AP905" s="59"/>
      <c r="AQ905" s="59"/>
      <c r="AR905" s="59"/>
      <c r="AS905" s="59"/>
      <c r="AT905" s="59"/>
      <c r="AU905" s="59"/>
      <c r="AV905" s="59"/>
      <c r="AW905" s="59"/>
      <c r="AX905" s="59"/>
      <c r="AY905" s="59"/>
      <c r="AZ905" s="59"/>
      <c r="BA905" s="59"/>
    </row>
    <row r="906" spans="3:53" s="60" customFormat="1" ht="12">
      <c r="C906" s="70"/>
      <c r="D906" s="70"/>
      <c r="E906" s="70"/>
      <c r="F906" s="70"/>
      <c r="G906" s="70"/>
      <c r="H906" s="70"/>
      <c r="I906" s="70"/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66"/>
      <c r="W906" s="66"/>
      <c r="X906" s="66"/>
      <c r="Y906" s="66"/>
      <c r="Z906" s="66"/>
      <c r="AA906" s="70"/>
      <c r="AB906" s="66"/>
      <c r="AC906" s="66"/>
      <c r="AD906" s="66"/>
      <c r="AE906" s="59"/>
      <c r="AF906" s="59"/>
      <c r="AG906" s="59"/>
      <c r="AH906" s="59"/>
      <c r="AI906" s="59"/>
      <c r="AJ906" s="59"/>
      <c r="AK906" s="59"/>
      <c r="AL906" s="59"/>
      <c r="AM906" s="59"/>
      <c r="AN906" s="59"/>
      <c r="AO906" s="59"/>
      <c r="AP906" s="59"/>
      <c r="AQ906" s="59"/>
      <c r="AR906" s="59"/>
      <c r="AS906" s="59"/>
      <c r="AT906" s="59"/>
      <c r="AU906" s="59"/>
      <c r="AV906" s="59"/>
      <c r="AW906" s="59"/>
      <c r="AX906" s="59"/>
      <c r="AY906" s="59"/>
      <c r="AZ906" s="59"/>
      <c r="BA906" s="59"/>
    </row>
    <row r="907" spans="3:53" s="60" customFormat="1" ht="12">
      <c r="C907" s="70"/>
      <c r="D907" s="70"/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66"/>
      <c r="W907" s="66"/>
      <c r="X907" s="66"/>
      <c r="Y907" s="66"/>
      <c r="Z907" s="66"/>
      <c r="AA907" s="70"/>
      <c r="AB907" s="66"/>
      <c r="AC907" s="66"/>
      <c r="AD907" s="66"/>
      <c r="AE907" s="59"/>
      <c r="AF907" s="59"/>
      <c r="AG907" s="59"/>
      <c r="AH907" s="59"/>
      <c r="AI907" s="59"/>
      <c r="AJ907" s="59"/>
      <c r="AK907" s="59"/>
      <c r="AL907" s="59"/>
      <c r="AM907" s="59"/>
      <c r="AN907" s="59"/>
      <c r="AO907" s="59"/>
      <c r="AP907" s="59"/>
      <c r="AQ907" s="59"/>
      <c r="AR907" s="59"/>
      <c r="AS907" s="59"/>
      <c r="AT907" s="59"/>
      <c r="AU907" s="59"/>
      <c r="AV907" s="59"/>
      <c r="AW907" s="59"/>
      <c r="AX907" s="59"/>
      <c r="AY907" s="59"/>
      <c r="AZ907" s="59"/>
      <c r="BA907" s="59"/>
    </row>
    <row r="908" spans="3:53" s="60" customFormat="1" ht="12">
      <c r="C908" s="70"/>
      <c r="D908" s="70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66"/>
      <c r="W908" s="66"/>
      <c r="X908" s="66"/>
      <c r="Y908" s="66"/>
      <c r="Z908" s="66"/>
      <c r="AA908" s="70"/>
      <c r="AB908" s="66"/>
      <c r="AC908" s="66"/>
      <c r="AD908" s="66"/>
      <c r="AE908" s="59"/>
      <c r="AF908" s="59"/>
      <c r="AG908" s="59"/>
      <c r="AH908" s="59"/>
      <c r="AI908" s="59"/>
      <c r="AJ908" s="59"/>
      <c r="AK908" s="59"/>
      <c r="AL908" s="59"/>
      <c r="AM908" s="59"/>
      <c r="AN908" s="59"/>
      <c r="AO908" s="59"/>
      <c r="AP908" s="59"/>
      <c r="AQ908" s="59"/>
      <c r="AR908" s="59"/>
      <c r="AS908" s="59"/>
      <c r="AT908" s="59"/>
      <c r="AU908" s="59"/>
      <c r="AV908" s="59"/>
      <c r="AW908" s="59"/>
      <c r="AX908" s="59"/>
      <c r="AY908" s="59"/>
      <c r="AZ908" s="59"/>
      <c r="BA908" s="59"/>
    </row>
    <row r="909" spans="3:53" s="60" customFormat="1" ht="12">
      <c r="C909" s="70"/>
      <c r="D909" s="70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66"/>
      <c r="W909" s="66"/>
      <c r="X909" s="66"/>
      <c r="Y909" s="66"/>
      <c r="Z909" s="66"/>
      <c r="AA909" s="70"/>
      <c r="AB909" s="66"/>
      <c r="AC909" s="66"/>
      <c r="AD909" s="66"/>
      <c r="AE909" s="59"/>
      <c r="AF909" s="59"/>
      <c r="AG909" s="59"/>
      <c r="AH909" s="59"/>
      <c r="AI909" s="59"/>
      <c r="AJ909" s="59"/>
      <c r="AK909" s="59"/>
      <c r="AL909" s="59"/>
      <c r="AM909" s="59"/>
      <c r="AN909" s="59"/>
      <c r="AO909" s="59"/>
      <c r="AP909" s="59"/>
      <c r="AQ909" s="59"/>
      <c r="AR909" s="59"/>
      <c r="AS909" s="59"/>
      <c r="AT909" s="59"/>
      <c r="AU909" s="59"/>
      <c r="AV909" s="59"/>
      <c r="AW909" s="59"/>
      <c r="AX909" s="59"/>
      <c r="AY909" s="59"/>
      <c r="AZ909" s="59"/>
      <c r="BA909" s="59"/>
    </row>
    <row r="910" spans="3:53" s="60" customFormat="1" ht="12">
      <c r="C910" s="70"/>
      <c r="D910" s="70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66"/>
      <c r="W910" s="66"/>
      <c r="X910" s="66"/>
      <c r="Y910" s="66"/>
      <c r="Z910" s="66"/>
      <c r="AA910" s="70"/>
      <c r="AB910" s="66"/>
      <c r="AC910" s="66"/>
      <c r="AD910" s="66"/>
      <c r="AE910" s="59"/>
      <c r="AF910" s="59"/>
      <c r="AG910" s="59"/>
      <c r="AH910" s="59"/>
      <c r="AI910" s="59"/>
      <c r="AJ910" s="59"/>
      <c r="AK910" s="59"/>
      <c r="AL910" s="59"/>
      <c r="AM910" s="59"/>
      <c r="AN910" s="59"/>
      <c r="AO910" s="59"/>
      <c r="AP910" s="59"/>
      <c r="AQ910" s="59"/>
      <c r="AR910" s="59"/>
      <c r="AS910" s="59"/>
      <c r="AT910" s="59"/>
      <c r="AU910" s="59"/>
      <c r="AV910" s="59"/>
      <c r="AW910" s="59"/>
      <c r="AX910" s="59"/>
      <c r="AY910" s="59"/>
      <c r="AZ910" s="59"/>
      <c r="BA910" s="59"/>
    </row>
    <row r="911" spans="3:53" s="60" customFormat="1" ht="12">
      <c r="C911" s="70"/>
      <c r="D911" s="70"/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66"/>
      <c r="W911" s="66"/>
      <c r="X911" s="66"/>
      <c r="Y911" s="66"/>
      <c r="Z911" s="66"/>
      <c r="AA911" s="70"/>
      <c r="AB911" s="66"/>
      <c r="AC911" s="66"/>
      <c r="AD911" s="66"/>
      <c r="AE911" s="59"/>
      <c r="AF911" s="59"/>
      <c r="AG911" s="59"/>
      <c r="AH911" s="59"/>
      <c r="AI911" s="59"/>
      <c r="AJ911" s="59"/>
      <c r="AK911" s="59"/>
      <c r="AL911" s="59"/>
      <c r="AM911" s="59"/>
      <c r="AN911" s="59"/>
      <c r="AO911" s="59"/>
      <c r="AP911" s="59"/>
      <c r="AQ911" s="59"/>
      <c r="AR911" s="59"/>
      <c r="AS911" s="59"/>
      <c r="AT911" s="59"/>
      <c r="AU911" s="59"/>
      <c r="AV911" s="59"/>
      <c r="AW911" s="59"/>
      <c r="AX911" s="59"/>
      <c r="AY911" s="59"/>
      <c r="AZ911" s="59"/>
      <c r="BA911" s="59"/>
    </row>
    <row r="912" spans="3:53" s="60" customFormat="1" ht="12">
      <c r="C912" s="70"/>
      <c r="D912" s="70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66"/>
      <c r="W912" s="66"/>
      <c r="X912" s="66"/>
      <c r="Y912" s="66"/>
      <c r="Z912" s="66"/>
      <c r="AA912" s="70"/>
      <c r="AB912" s="66"/>
      <c r="AC912" s="66"/>
      <c r="AD912" s="66"/>
      <c r="AE912" s="59"/>
      <c r="AF912" s="59"/>
      <c r="AG912" s="59"/>
      <c r="AH912" s="59"/>
      <c r="AI912" s="59"/>
      <c r="AJ912" s="59"/>
      <c r="AK912" s="59"/>
      <c r="AL912" s="59"/>
      <c r="AM912" s="59"/>
      <c r="AN912" s="59"/>
      <c r="AO912" s="59"/>
      <c r="AP912" s="59"/>
      <c r="AQ912" s="59"/>
      <c r="AR912" s="59"/>
      <c r="AS912" s="59"/>
      <c r="AT912" s="59"/>
      <c r="AU912" s="59"/>
      <c r="AV912" s="59"/>
      <c r="AW912" s="59"/>
      <c r="AX912" s="59"/>
      <c r="AY912" s="59"/>
      <c r="AZ912" s="59"/>
      <c r="BA912" s="59"/>
    </row>
    <row r="913" spans="3:53" s="60" customFormat="1" ht="12">
      <c r="C913" s="70"/>
      <c r="D913" s="70"/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66"/>
      <c r="W913" s="66"/>
      <c r="X913" s="66"/>
      <c r="Y913" s="66"/>
      <c r="Z913" s="66"/>
      <c r="AA913" s="70"/>
      <c r="AB913" s="66"/>
      <c r="AC913" s="66"/>
      <c r="AD913" s="66"/>
      <c r="AE913" s="59"/>
      <c r="AF913" s="59"/>
      <c r="AG913" s="59"/>
      <c r="AH913" s="59"/>
      <c r="AI913" s="59"/>
      <c r="AJ913" s="59"/>
      <c r="AK913" s="59"/>
      <c r="AL913" s="59"/>
      <c r="AM913" s="59"/>
      <c r="AN913" s="59"/>
      <c r="AO913" s="59"/>
      <c r="AP913" s="59"/>
      <c r="AQ913" s="59"/>
      <c r="AR913" s="59"/>
      <c r="AS913" s="59"/>
      <c r="AT913" s="59"/>
      <c r="AU913" s="59"/>
      <c r="AV913" s="59"/>
      <c r="AW913" s="59"/>
      <c r="AX913" s="59"/>
      <c r="AY913" s="59"/>
      <c r="AZ913" s="59"/>
      <c r="BA913" s="59"/>
    </row>
    <row r="914" spans="3:53" s="60" customFormat="1" ht="12"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66"/>
      <c r="W914" s="66"/>
      <c r="X914" s="66"/>
      <c r="Y914" s="66"/>
      <c r="Z914" s="66"/>
      <c r="AA914" s="70"/>
      <c r="AB914" s="66"/>
      <c r="AC914" s="66"/>
      <c r="AD914" s="66"/>
      <c r="AE914" s="59"/>
      <c r="AF914" s="59"/>
      <c r="AG914" s="59"/>
      <c r="AH914" s="59"/>
      <c r="AI914" s="59"/>
      <c r="AJ914" s="59"/>
      <c r="AK914" s="59"/>
      <c r="AL914" s="59"/>
      <c r="AM914" s="59"/>
      <c r="AN914" s="59"/>
      <c r="AO914" s="59"/>
      <c r="AP914" s="59"/>
      <c r="AQ914" s="59"/>
      <c r="AR914" s="59"/>
      <c r="AS914" s="59"/>
      <c r="AT914" s="59"/>
      <c r="AU914" s="59"/>
      <c r="AV914" s="59"/>
      <c r="AW914" s="59"/>
      <c r="AX914" s="59"/>
      <c r="AY914" s="59"/>
      <c r="AZ914" s="59"/>
      <c r="BA914" s="59"/>
    </row>
    <row r="915" spans="3:53" s="60" customFormat="1" ht="12">
      <c r="C915" s="70"/>
      <c r="D915" s="70"/>
      <c r="E915" s="70"/>
      <c r="F915" s="70"/>
      <c r="G915" s="70"/>
      <c r="H915" s="70"/>
      <c r="I915" s="70"/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66"/>
      <c r="W915" s="66"/>
      <c r="X915" s="66"/>
      <c r="Y915" s="66"/>
      <c r="Z915" s="66"/>
      <c r="AA915" s="70"/>
      <c r="AB915" s="66"/>
      <c r="AC915" s="66"/>
      <c r="AD915" s="66"/>
      <c r="AE915" s="59"/>
      <c r="AF915" s="59"/>
      <c r="AG915" s="59"/>
      <c r="AH915" s="59"/>
      <c r="AI915" s="59"/>
      <c r="AJ915" s="59"/>
      <c r="AK915" s="59"/>
      <c r="AL915" s="59"/>
      <c r="AM915" s="59"/>
      <c r="AN915" s="59"/>
      <c r="AO915" s="59"/>
      <c r="AP915" s="59"/>
      <c r="AQ915" s="59"/>
      <c r="AR915" s="59"/>
      <c r="AS915" s="59"/>
      <c r="AT915" s="59"/>
      <c r="AU915" s="59"/>
      <c r="AV915" s="59"/>
      <c r="AW915" s="59"/>
      <c r="AX915" s="59"/>
      <c r="AY915" s="59"/>
      <c r="AZ915" s="59"/>
      <c r="BA915" s="59"/>
    </row>
    <row r="916" spans="3:53" s="60" customFormat="1" ht="12">
      <c r="C916" s="70"/>
      <c r="D916" s="70"/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66"/>
      <c r="W916" s="66"/>
      <c r="X916" s="66"/>
      <c r="Y916" s="66"/>
      <c r="Z916" s="66"/>
      <c r="AA916" s="70"/>
      <c r="AB916" s="66"/>
      <c r="AC916" s="66"/>
      <c r="AD916" s="66"/>
      <c r="AE916" s="59"/>
      <c r="AF916" s="59"/>
      <c r="AG916" s="59"/>
      <c r="AH916" s="59"/>
      <c r="AI916" s="59"/>
      <c r="AJ916" s="59"/>
      <c r="AK916" s="59"/>
      <c r="AL916" s="59"/>
      <c r="AM916" s="59"/>
      <c r="AN916" s="59"/>
      <c r="AO916" s="59"/>
      <c r="AP916" s="59"/>
      <c r="AQ916" s="59"/>
      <c r="AR916" s="59"/>
      <c r="AS916" s="59"/>
      <c r="AT916" s="59"/>
      <c r="AU916" s="59"/>
      <c r="AV916" s="59"/>
      <c r="AW916" s="59"/>
      <c r="AX916" s="59"/>
      <c r="AY916" s="59"/>
      <c r="AZ916" s="59"/>
      <c r="BA916" s="59"/>
    </row>
    <row r="917" spans="3:53" s="60" customFormat="1" ht="12">
      <c r="C917" s="70"/>
      <c r="D917" s="70"/>
      <c r="E917" s="70"/>
      <c r="F917" s="70"/>
      <c r="G917" s="70"/>
      <c r="H917" s="70"/>
      <c r="I917" s="70"/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66"/>
      <c r="W917" s="66"/>
      <c r="X917" s="66"/>
      <c r="Y917" s="66"/>
      <c r="Z917" s="66"/>
      <c r="AA917" s="70"/>
      <c r="AB917" s="66"/>
      <c r="AC917" s="66"/>
      <c r="AD917" s="66"/>
      <c r="AE917" s="59"/>
      <c r="AF917" s="59"/>
      <c r="AG917" s="59"/>
      <c r="AH917" s="59"/>
      <c r="AI917" s="59"/>
      <c r="AJ917" s="59"/>
      <c r="AK917" s="59"/>
      <c r="AL917" s="59"/>
      <c r="AM917" s="59"/>
      <c r="AN917" s="59"/>
      <c r="AO917" s="59"/>
      <c r="AP917" s="59"/>
      <c r="AQ917" s="59"/>
      <c r="AR917" s="59"/>
      <c r="AS917" s="59"/>
      <c r="AT917" s="59"/>
      <c r="AU917" s="59"/>
      <c r="AV917" s="59"/>
      <c r="AW917" s="59"/>
      <c r="AX917" s="59"/>
      <c r="AY917" s="59"/>
      <c r="AZ917" s="59"/>
      <c r="BA917" s="59"/>
    </row>
    <row r="918" spans="3:53" s="60" customFormat="1" ht="12">
      <c r="C918" s="70"/>
      <c r="D918" s="70"/>
      <c r="E918" s="70"/>
      <c r="F918" s="70"/>
      <c r="G918" s="70"/>
      <c r="H918" s="70"/>
      <c r="I918" s="70"/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66"/>
      <c r="W918" s="66"/>
      <c r="X918" s="66"/>
      <c r="Y918" s="66"/>
      <c r="Z918" s="66"/>
      <c r="AA918" s="70"/>
      <c r="AB918" s="66"/>
      <c r="AC918" s="66"/>
      <c r="AD918" s="66"/>
      <c r="AE918" s="59"/>
      <c r="AF918" s="59"/>
      <c r="AG918" s="59"/>
      <c r="AH918" s="59"/>
      <c r="AI918" s="59"/>
      <c r="AJ918" s="59"/>
      <c r="AK918" s="59"/>
      <c r="AL918" s="59"/>
      <c r="AM918" s="59"/>
      <c r="AN918" s="59"/>
      <c r="AO918" s="59"/>
      <c r="AP918" s="59"/>
      <c r="AQ918" s="59"/>
      <c r="AR918" s="59"/>
      <c r="AS918" s="59"/>
      <c r="AT918" s="59"/>
      <c r="AU918" s="59"/>
      <c r="AV918" s="59"/>
      <c r="AW918" s="59"/>
      <c r="AX918" s="59"/>
      <c r="AY918" s="59"/>
      <c r="AZ918" s="59"/>
      <c r="BA918" s="59"/>
    </row>
    <row r="919" spans="3:53" s="60" customFormat="1" ht="12">
      <c r="C919" s="70"/>
      <c r="D919" s="70"/>
      <c r="E919" s="70"/>
      <c r="F919" s="70"/>
      <c r="G919" s="70"/>
      <c r="H919" s="70"/>
      <c r="I919" s="70"/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66"/>
      <c r="W919" s="66"/>
      <c r="X919" s="66"/>
      <c r="Y919" s="66"/>
      <c r="Z919" s="66"/>
      <c r="AA919" s="70"/>
      <c r="AB919" s="66"/>
      <c r="AC919" s="66"/>
      <c r="AD919" s="66"/>
      <c r="AE919" s="59"/>
      <c r="AF919" s="59"/>
      <c r="AG919" s="59"/>
      <c r="AH919" s="59"/>
      <c r="AI919" s="59"/>
      <c r="AJ919" s="59"/>
      <c r="AK919" s="59"/>
      <c r="AL919" s="59"/>
      <c r="AM919" s="59"/>
      <c r="AN919" s="59"/>
      <c r="AO919" s="59"/>
      <c r="AP919" s="59"/>
      <c r="AQ919" s="59"/>
      <c r="AR919" s="59"/>
      <c r="AS919" s="59"/>
      <c r="AT919" s="59"/>
      <c r="AU919" s="59"/>
      <c r="AV919" s="59"/>
      <c r="AW919" s="59"/>
      <c r="AX919" s="59"/>
      <c r="AY919" s="59"/>
      <c r="AZ919" s="59"/>
      <c r="BA919" s="59"/>
    </row>
    <row r="920" spans="3:53" s="60" customFormat="1" ht="12">
      <c r="C920" s="70"/>
      <c r="D920" s="70"/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66"/>
      <c r="W920" s="66"/>
      <c r="X920" s="66"/>
      <c r="Y920" s="66"/>
      <c r="Z920" s="66"/>
      <c r="AA920" s="70"/>
      <c r="AB920" s="66"/>
      <c r="AC920" s="66"/>
      <c r="AD920" s="66"/>
      <c r="AE920" s="59"/>
      <c r="AF920" s="59"/>
      <c r="AG920" s="59"/>
      <c r="AH920" s="59"/>
      <c r="AI920" s="59"/>
      <c r="AJ920" s="59"/>
      <c r="AK920" s="59"/>
      <c r="AL920" s="59"/>
      <c r="AM920" s="59"/>
      <c r="AN920" s="59"/>
      <c r="AO920" s="59"/>
      <c r="AP920" s="59"/>
      <c r="AQ920" s="59"/>
      <c r="AR920" s="59"/>
      <c r="AS920" s="59"/>
      <c r="AT920" s="59"/>
      <c r="AU920" s="59"/>
      <c r="AV920" s="59"/>
      <c r="AW920" s="59"/>
      <c r="AX920" s="59"/>
      <c r="AY920" s="59"/>
      <c r="AZ920" s="59"/>
      <c r="BA920" s="59"/>
    </row>
    <row r="921" spans="3:53" s="60" customFormat="1" ht="12">
      <c r="C921" s="70"/>
      <c r="D921" s="70"/>
      <c r="E921" s="70"/>
      <c r="F921" s="70"/>
      <c r="G921" s="70"/>
      <c r="H921" s="70"/>
      <c r="I921" s="70"/>
      <c r="J921" s="70"/>
      <c r="K921" s="70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66"/>
      <c r="W921" s="66"/>
      <c r="X921" s="66"/>
      <c r="Y921" s="66"/>
      <c r="Z921" s="66"/>
      <c r="AA921" s="70"/>
      <c r="AB921" s="66"/>
      <c r="AC921" s="66"/>
      <c r="AD921" s="66"/>
      <c r="AE921" s="59"/>
      <c r="AF921" s="59"/>
      <c r="AG921" s="59"/>
      <c r="AH921" s="59"/>
      <c r="AI921" s="59"/>
      <c r="AJ921" s="59"/>
      <c r="AK921" s="59"/>
      <c r="AL921" s="59"/>
      <c r="AM921" s="59"/>
      <c r="AN921" s="59"/>
      <c r="AO921" s="59"/>
      <c r="AP921" s="59"/>
      <c r="AQ921" s="59"/>
      <c r="AR921" s="59"/>
      <c r="AS921" s="59"/>
      <c r="AT921" s="59"/>
      <c r="AU921" s="59"/>
      <c r="AV921" s="59"/>
      <c r="AW921" s="59"/>
      <c r="AX921" s="59"/>
      <c r="AY921" s="59"/>
      <c r="AZ921" s="59"/>
      <c r="BA921" s="59"/>
    </row>
    <row r="922" spans="3:53" s="60" customFormat="1" ht="12">
      <c r="C922" s="70"/>
      <c r="D922" s="70"/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66"/>
      <c r="W922" s="66"/>
      <c r="X922" s="66"/>
      <c r="Y922" s="66"/>
      <c r="Z922" s="66"/>
      <c r="AA922" s="70"/>
      <c r="AB922" s="66"/>
      <c r="AC922" s="66"/>
      <c r="AD922" s="66"/>
      <c r="AE922" s="59"/>
      <c r="AF922" s="59"/>
      <c r="AG922" s="59"/>
      <c r="AH922" s="59"/>
      <c r="AI922" s="59"/>
      <c r="AJ922" s="59"/>
      <c r="AK922" s="59"/>
      <c r="AL922" s="59"/>
      <c r="AM922" s="59"/>
      <c r="AN922" s="59"/>
      <c r="AO922" s="59"/>
      <c r="AP922" s="59"/>
      <c r="AQ922" s="59"/>
      <c r="AR922" s="59"/>
      <c r="AS922" s="59"/>
      <c r="AT922" s="59"/>
      <c r="AU922" s="59"/>
      <c r="AV922" s="59"/>
      <c r="AW922" s="59"/>
      <c r="AX922" s="59"/>
      <c r="AY922" s="59"/>
      <c r="AZ922" s="59"/>
      <c r="BA922" s="59"/>
    </row>
    <row r="923" spans="3:53" s="60" customFormat="1" ht="12">
      <c r="C923" s="70"/>
      <c r="D923" s="70"/>
      <c r="E923" s="70"/>
      <c r="F923" s="70"/>
      <c r="G923" s="70"/>
      <c r="H923" s="70"/>
      <c r="I923" s="70"/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66"/>
      <c r="W923" s="66"/>
      <c r="X923" s="66"/>
      <c r="Y923" s="66"/>
      <c r="Z923" s="66"/>
      <c r="AA923" s="70"/>
      <c r="AB923" s="66"/>
      <c r="AC923" s="66"/>
      <c r="AD923" s="66"/>
      <c r="AE923" s="59"/>
      <c r="AF923" s="59"/>
      <c r="AG923" s="59"/>
      <c r="AH923" s="59"/>
      <c r="AI923" s="59"/>
      <c r="AJ923" s="59"/>
      <c r="AK923" s="59"/>
      <c r="AL923" s="59"/>
      <c r="AM923" s="59"/>
      <c r="AN923" s="59"/>
      <c r="AO923" s="59"/>
      <c r="AP923" s="59"/>
      <c r="AQ923" s="59"/>
      <c r="AR923" s="59"/>
      <c r="AS923" s="59"/>
      <c r="AT923" s="59"/>
      <c r="AU923" s="59"/>
      <c r="AV923" s="59"/>
      <c r="AW923" s="59"/>
      <c r="AX923" s="59"/>
      <c r="AY923" s="59"/>
      <c r="AZ923" s="59"/>
      <c r="BA923" s="59"/>
    </row>
    <row r="924" spans="3:53" s="60" customFormat="1" ht="12">
      <c r="C924" s="70"/>
      <c r="D924" s="70"/>
      <c r="E924" s="70"/>
      <c r="F924" s="70"/>
      <c r="G924" s="70"/>
      <c r="H924" s="70"/>
      <c r="I924" s="70"/>
      <c r="J924" s="70"/>
      <c r="K924" s="70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66"/>
      <c r="W924" s="66"/>
      <c r="X924" s="66"/>
      <c r="Y924" s="66"/>
      <c r="Z924" s="66"/>
      <c r="AA924" s="70"/>
      <c r="AB924" s="66"/>
      <c r="AC924" s="66"/>
      <c r="AD924" s="66"/>
      <c r="AE924" s="59"/>
      <c r="AF924" s="59"/>
      <c r="AG924" s="59"/>
      <c r="AH924" s="59"/>
      <c r="AI924" s="59"/>
      <c r="AJ924" s="59"/>
      <c r="AK924" s="59"/>
      <c r="AL924" s="59"/>
      <c r="AM924" s="59"/>
      <c r="AN924" s="59"/>
      <c r="AO924" s="59"/>
      <c r="AP924" s="59"/>
      <c r="AQ924" s="59"/>
      <c r="AR924" s="59"/>
      <c r="AS924" s="59"/>
      <c r="AT924" s="59"/>
      <c r="AU924" s="59"/>
      <c r="AV924" s="59"/>
      <c r="AW924" s="59"/>
      <c r="AX924" s="59"/>
      <c r="AY924" s="59"/>
      <c r="AZ924" s="59"/>
      <c r="BA924" s="59"/>
    </row>
    <row r="925" spans="3:53" s="60" customFormat="1" ht="12">
      <c r="C925" s="70"/>
      <c r="D925" s="70"/>
      <c r="E925" s="70"/>
      <c r="F925" s="70"/>
      <c r="G925" s="70"/>
      <c r="H925" s="70"/>
      <c r="I925" s="70"/>
      <c r="J925" s="70"/>
      <c r="K925" s="70"/>
      <c r="L925" s="70"/>
      <c r="M925" s="70"/>
      <c r="N925" s="70"/>
      <c r="O925" s="70"/>
      <c r="P925" s="70"/>
      <c r="Q925" s="70"/>
      <c r="R925" s="70"/>
      <c r="S925" s="70"/>
      <c r="T925" s="70"/>
      <c r="U925" s="70"/>
      <c r="V925" s="66"/>
      <c r="W925" s="66"/>
      <c r="X925" s="66"/>
      <c r="Y925" s="66"/>
      <c r="Z925" s="66"/>
      <c r="AA925" s="70"/>
      <c r="AB925" s="66"/>
      <c r="AC925" s="66"/>
      <c r="AD925" s="66"/>
      <c r="AE925" s="59"/>
      <c r="AF925" s="59"/>
      <c r="AG925" s="59"/>
      <c r="AH925" s="59"/>
      <c r="AI925" s="59"/>
      <c r="AJ925" s="59"/>
      <c r="AK925" s="59"/>
      <c r="AL925" s="59"/>
      <c r="AM925" s="59"/>
      <c r="AN925" s="59"/>
      <c r="AO925" s="59"/>
      <c r="AP925" s="59"/>
      <c r="AQ925" s="59"/>
      <c r="AR925" s="59"/>
      <c r="AS925" s="59"/>
      <c r="AT925" s="59"/>
      <c r="AU925" s="59"/>
      <c r="AV925" s="59"/>
      <c r="AW925" s="59"/>
      <c r="AX925" s="59"/>
      <c r="AY925" s="59"/>
      <c r="AZ925" s="59"/>
      <c r="BA925" s="59"/>
    </row>
    <row r="926" spans="3:53" s="60" customFormat="1" ht="12">
      <c r="C926" s="70"/>
      <c r="D926" s="70"/>
      <c r="E926" s="70"/>
      <c r="F926" s="70"/>
      <c r="G926" s="70"/>
      <c r="H926" s="70"/>
      <c r="I926" s="70"/>
      <c r="J926" s="70"/>
      <c r="K926" s="70"/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66"/>
      <c r="W926" s="66"/>
      <c r="X926" s="66"/>
      <c r="Y926" s="66"/>
      <c r="Z926" s="66"/>
      <c r="AA926" s="70"/>
      <c r="AB926" s="66"/>
      <c r="AC926" s="66"/>
      <c r="AD926" s="66"/>
      <c r="AE926" s="59"/>
      <c r="AF926" s="59"/>
      <c r="AG926" s="59"/>
      <c r="AH926" s="59"/>
      <c r="AI926" s="59"/>
      <c r="AJ926" s="59"/>
      <c r="AK926" s="59"/>
      <c r="AL926" s="59"/>
      <c r="AM926" s="59"/>
      <c r="AN926" s="59"/>
      <c r="AO926" s="59"/>
      <c r="AP926" s="59"/>
      <c r="AQ926" s="59"/>
      <c r="AR926" s="59"/>
      <c r="AS926" s="59"/>
      <c r="AT926" s="59"/>
      <c r="AU926" s="59"/>
      <c r="AV926" s="59"/>
      <c r="AW926" s="59"/>
      <c r="AX926" s="59"/>
      <c r="AY926" s="59"/>
      <c r="AZ926" s="59"/>
      <c r="BA926" s="59"/>
    </row>
    <row r="927" spans="3:53" s="60" customFormat="1" ht="12">
      <c r="C927" s="70"/>
      <c r="D927" s="70"/>
      <c r="E927" s="70"/>
      <c r="F927" s="70"/>
      <c r="G927" s="70"/>
      <c r="H927" s="70"/>
      <c r="I927" s="70"/>
      <c r="J927" s="70"/>
      <c r="K927" s="70"/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66"/>
      <c r="W927" s="66"/>
      <c r="X927" s="66"/>
      <c r="Y927" s="66"/>
      <c r="Z927" s="66"/>
      <c r="AA927" s="70"/>
      <c r="AB927" s="66"/>
      <c r="AC927" s="66"/>
      <c r="AD927" s="66"/>
      <c r="AE927" s="59"/>
      <c r="AF927" s="59"/>
      <c r="AG927" s="59"/>
      <c r="AH927" s="59"/>
      <c r="AI927" s="59"/>
      <c r="AJ927" s="59"/>
      <c r="AK927" s="59"/>
      <c r="AL927" s="59"/>
      <c r="AM927" s="59"/>
      <c r="AN927" s="59"/>
      <c r="AO927" s="59"/>
      <c r="AP927" s="59"/>
      <c r="AQ927" s="59"/>
      <c r="AR927" s="59"/>
      <c r="AS927" s="59"/>
      <c r="AT927" s="59"/>
      <c r="AU927" s="59"/>
      <c r="AV927" s="59"/>
      <c r="AW927" s="59"/>
      <c r="AX927" s="59"/>
      <c r="AY927" s="59"/>
      <c r="AZ927" s="59"/>
      <c r="BA927" s="59"/>
    </row>
    <row r="928" spans="3:53" s="60" customFormat="1" ht="12">
      <c r="C928" s="70"/>
      <c r="D928" s="70"/>
      <c r="E928" s="70"/>
      <c r="F928" s="70"/>
      <c r="G928" s="70"/>
      <c r="H928" s="70"/>
      <c r="I928" s="70"/>
      <c r="J928" s="70"/>
      <c r="K928" s="70"/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66"/>
      <c r="W928" s="66"/>
      <c r="X928" s="66"/>
      <c r="Y928" s="66"/>
      <c r="Z928" s="66"/>
      <c r="AA928" s="70"/>
      <c r="AB928" s="66"/>
      <c r="AC928" s="66"/>
      <c r="AD928" s="66"/>
      <c r="AE928" s="59"/>
      <c r="AF928" s="59"/>
      <c r="AG928" s="59"/>
      <c r="AH928" s="59"/>
      <c r="AI928" s="59"/>
      <c r="AJ928" s="59"/>
      <c r="AK928" s="59"/>
      <c r="AL928" s="59"/>
      <c r="AM928" s="59"/>
      <c r="AN928" s="59"/>
      <c r="AO928" s="59"/>
      <c r="AP928" s="59"/>
      <c r="AQ928" s="59"/>
      <c r="AR928" s="59"/>
      <c r="AS928" s="59"/>
      <c r="AT928" s="59"/>
      <c r="AU928" s="59"/>
      <c r="AV928" s="59"/>
      <c r="AW928" s="59"/>
      <c r="AX928" s="59"/>
      <c r="AY928" s="59"/>
      <c r="AZ928" s="59"/>
      <c r="BA928" s="59"/>
    </row>
    <row r="929" spans="3:53" s="60" customFormat="1" ht="12">
      <c r="C929" s="70"/>
      <c r="D929" s="70"/>
      <c r="E929" s="70"/>
      <c r="F929" s="70"/>
      <c r="G929" s="70"/>
      <c r="H929" s="70"/>
      <c r="I929" s="70"/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66"/>
      <c r="W929" s="66"/>
      <c r="X929" s="66"/>
      <c r="Y929" s="66"/>
      <c r="Z929" s="66"/>
      <c r="AA929" s="70"/>
      <c r="AB929" s="66"/>
      <c r="AC929" s="66"/>
      <c r="AD929" s="66"/>
      <c r="AE929" s="59"/>
      <c r="AF929" s="59"/>
      <c r="AG929" s="59"/>
      <c r="AH929" s="59"/>
      <c r="AI929" s="59"/>
      <c r="AJ929" s="59"/>
      <c r="AK929" s="59"/>
      <c r="AL929" s="59"/>
      <c r="AM929" s="59"/>
      <c r="AN929" s="59"/>
      <c r="AO929" s="59"/>
      <c r="AP929" s="59"/>
      <c r="AQ929" s="59"/>
      <c r="AR929" s="59"/>
      <c r="AS929" s="59"/>
      <c r="AT929" s="59"/>
      <c r="AU929" s="59"/>
      <c r="AV929" s="59"/>
      <c r="AW929" s="59"/>
      <c r="AX929" s="59"/>
      <c r="AY929" s="59"/>
      <c r="AZ929" s="59"/>
      <c r="BA929" s="59"/>
    </row>
    <row r="930" spans="3:53" s="60" customFormat="1" ht="12">
      <c r="C930" s="70"/>
      <c r="D930" s="70"/>
      <c r="E930" s="70"/>
      <c r="F930" s="70"/>
      <c r="G930" s="70"/>
      <c r="H930" s="70"/>
      <c r="I930" s="70"/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66"/>
      <c r="W930" s="66"/>
      <c r="X930" s="66"/>
      <c r="Y930" s="66"/>
      <c r="Z930" s="66"/>
      <c r="AA930" s="70"/>
      <c r="AB930" s="66"/>
      <c r="AC930" s="66"/>
      <c r="AD930" s="66"/>
      <c r="AE930" s="59"/>
      <c r="AF930" s="59"/>
      <c r="AG930" s="59"/>
      <c r="AH930" s="59"/>
      <c r="AI930" s="59"/>
      <c r="AJ930" s="59"/>
      <c r="AK930" s="59"/>
      <c r="AL930" s="59"/>
      <c r="AM930" s="59"/>
      <c r="AN930" s="59"/>
      <c r="AO930" s="59"/>
      <c r="AP930" s="59"/>
      <c r="AQ930" s="59"/>
      <c r="AR930" s="59"/>
      <c r="AS930" s="59"/>
      <c r="AT930" s="59"/>
      <c r="AU930" s="59"/>
      <c r="AV930" s="59"/>
      <c r="AW930" s="59"/>
      <c r="AX930" s="59"/>
      <c r="AY930" s="59"/>
      <c r="AZ930" s="59"/>
      <c r="BA930" s="59"/>
    </row>
    <row r="931" spans="3:53" s="60" customFormat="1" ht="12">
      <c r="C931" s="70"/>
      <c r="D931" s="70"/>
      <c r="E931" s="70"/>
      <c r="F931" s="70"/>
      <c r="G931" s="70"/>
      <c r="H931" s="70"/>
      <c r="I931" s="70"/>
      <c r="J931" s="70"/>
      <c r="K931" s="70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66"/>
      <c r="W931" s="66"/>
      <c r="X931" s="66"/>
      <c r="Y931" s="66"/>
      <c r="Z931" s="66"/>
      <c r="AA931" s="70"/>
      <c r="AB931" s="66"/>
      <c r="AC931" s="66"/>
      <c r="AD931" s="66"/>
      <c r="AE931" s="59"/>
      <c r="AF931" s="59"/>
      <c r="AG931" s="59"/>
      <c r="AH931" s="59"/>
      <c r="AI931" s="59"/>
      <c r="AJ931" s="59"/>
      <c r="AK931" s="59"/>
      <c r="AL931" s="59"/>
      <c r="AM931" s="59"/>
      <c r="AN931" s="59"/>
      <c r="AO931" s="59"/>
      <c r="AP931" s="59"/>
      <c r="AQ931" s="59"/>
      <c r="AR931" s="59"/>
      <c r="AS931" s="59"/>
      <c r="AT931" s="59"/>
      <c r="AU931" s="59"/>
      <c r="AV931" s="59"/>
      <c r="AW931" s="59"/>
      <c r="AX931" s="59"/>
      <c r="AY931" s="59"/>
      <c r="AZ931" s="59"/>
      <c r="BA931" s="59"/>
    </row>
    <row r="932" spans="3:53" s="60" customFormat="1" ht="12">
      <c r="C932" s="70"/>
      <c r="D932" s="70"/>
      <c r="E932" s="70"/>
      <c r="F932" s="70"/>
      <c r="G932" s="70"/>
      <c r="H932" s="70"/>
      <c r="I932" s="70"/>
      <c r="J932" s="70"/>
      <c r="K932" s="70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66"/>
      <c r="W932" s="66"/>
      <c r="X932" s="66"/>
      <c r="Y932" s="66"/>
      <c r="Z932" s="66"/>
      <c r="AA932" s="70"/>
      <c r="AB932" s="66"/>
      <c r="AC932" s="66"/>
      <c r="AD932" s="66"/>
      <c r="AE932" s="59"/>
      <c r="AF932" s="59"/>
      <c r="AG932" s="59"/>
      <c r="AH932" s="59"/>
      <c r="AI932" s="59"/>
      <c r="AJ932" s="59"/>
      <c r="AK932" s="59"/>
      <c r="AL932" s="59"/>
      <c r="AM932" s="59"/>
      <c r="AN932" s="59"/>
      <c r="AO932" s="59"/>
      <c r="AP932" s="59"/>
      <c r="AQ932" s="59"/>
      <c r="AR932" s="59"/>
      <c r="AS932" s="59"/>
      <c r="AT932" s="59"/>
      <c r="AU932" s="59"/>
      <c r="AV932" s="59"/>
      <c r="AW932" s="59"/>
      <c r="AX932" s="59"/>
      <c r="AY932" s="59"/>
      <c r="AZ932" s="59"/>
      <c r="BA932" s="59"/>
    </row>
    <row r="933" spans="3:53" s="60" customFormat="1" ht="12">
      <c r="C933" s="70"/>
      <c r="D933" s="70"/>
      <c r="E933" s="70"/>
      <c r="F933" s="70"/>
      <c r="G933" s="70"/>
      <c r="H933" s="70"/>
      <c r="I933" s="70"/>
      <c r="J933" s="70"/>
      <c r="K933" s="70"/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66"/>
      <c r="W933" s="66"/>
      <c r="X933" s="66"/>
      <c r="Y933" s="66"/>
      <c r="Z933" s="66"/>
      <c r="AA933" s="70"/>
      <c r="AB933" s="66"/>
      <c r="AC933" s="66"/>
      <c r="AD933" s="66"/>
      <c r="AE933" s="59"/>
      <c r="AF933" s="59"/>
      <c r="AG933" s="59"/>
      <c r="AH933" s="59"/>
      <c r="AI933" s="59"/>
      <c r="AJ933" s="59"/>
      <c r="AK933" s="59"/>
      <c r="AL933" s="59"/>
      <c r="AM933" s="59"/>
      <c r="AN933" s="59"/>
      <c r="AO933" s="59"/>
      <c r="AP933" s="59"/>
      <c r="AQ933" s="59"/>
      <c r="AR933" s="59"/>
      <c r="AS933" s="59"/>
      <c r="AT933" s="59"/>
      <c r="AU933" s="59"/>
      <c r="AV933" s="59"/>
      <c r="AW933" s="59"/>
      <c r="AX933" s="59"/>
      <c r="AY933" s="59"/>
      <c r="AZ933" s="59"/>
      <c r="BA933" s="59"/>
    </row>
    <row r="934" spans="3:53" s="60" customFormat="1" ht="12">
      <c r="C934" s="70"/>
      <c r="D934" s="70"/>
      <c r="E934" s="70"/>
      <c r="F934" s="70"/>
      <c r="G934" s="70"/>
      <c r="H934" s="70"/>
      <c r="I934" s="70"/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66"/>
      <c r="W934" s="66"/>
      <c r="X934" s="66"/>
      <c r="Y934" s="66"/>
      <c r="Z934" s="66"/>
      <c r="AA934" s="70"/>
      <c r="AB934" s="66"/>
      <c r="AC934" s="66"/>
      <c r="AD934" s="66"/>
      <c r="AE934" s="59"/>
      <c r="AF934" s="59"/>
      <c r="AG934" s="59"/>
      <c r="AH934" s="59"/>
      <c r="AI934" s="59"/>
      <c r="AJ934" s="59"/>
      <c r="AK934" s="59"/>
      <c r="AL934" s="59"/>
      <c r="AM934" s="59"/>
      <c r="AN934" s="59"/>
      <c r="AO934" s="59"/>
      <c r="AP934" s="59"/>
      <c r="AQ934" s="59"/>
      <c r="AR934" s="59"/>
      <c r="AS934" s="59"/>
      <c r="AT934" s="59"/>
      <c r="AU934" s="59"/>
      <c r="AV934" s="59"/>
      <c r="AW934" s="59"/>
      <c r="AX934" s="59"/>
      <c r="AY934" s="59"/>
      <c r="AZ934" s="59"/>
      <c r="BA934" s="59"/>
    </row>
    <row r="935" spans="3:53" s="60" customFormat="1" ht="12">
      <c r="C935" s="70"/>
      <c r="D935" s="70"/>
      <c r="E935" s="70"/>
      <c r="F935" s="70"/>
      <c r="G935" s="70"/>
      <c r="H935" s="70"/>
      <c r="I935" s="70"/>
      <c r="J935" s="70"/>
      <c r="K935" s="70"/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66"/>
      <c r="W935" s="66"/>
      <c r="X935" s="66"/>
      <c r="Y935" s="66"/>
      <c r="Z935" s="66"/>
      <c r="AA935" s="70"/>
      <c r="AB935" s="66"/>
      <c r="AC935" s="66"/>
      <c r="AD935" s="66"/>
      <c r="AE935" s="59"/>
      <c r="AF935" s="59"/>
      <c r="AG935" s="59"/>
      <c r="AH935" s="59"/>
      <c r="AI935" s="59"/>
      <c r="AJ935" s="59"/>
      <c r="AK935" s="59"/>
      <c r="AL935" s="59"/>
      <c r="AM935" s="59"/>
      <c r="AN935" s="59"/>
      <c r="AO935" s="59"/>
      <c r="AP935" s="59"/>
      <c r="AQ935" s="59"/>
      <c r="AR935" s="59"/>
      <c r="AS935" s="59"/>
      <c r="AT935" s="59"/>
      <c r="AU935" s="59"/>
      <c r="AV935" s="59"/>
      <c r="AW935" s="59"/>
      <c r="AX935" s="59"/>
      <c r="AY935" s="59"/>
      <c r="AZ935" s="59"/>
      <c r="BA935" s="59"/>
    </row>
    <row r="936" spans="3:53" s="60" customFormat="1" ht="12">
      <c r="C936" s="70"/>
      <c r="D936" s="70"/>
      <c r="E936" s="70"/>
      <c r="F936" s="70"/>
      <c r="G936" s="70"/>
      <c r="H936" s="70"/>
      <c r="I936" s="70"/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66"/>
      <c r="W936" s="66"/>
      <c r="X936" s="66"/>
      <c r="Y936" s="66"/>
      <c r="Z936" s="66"/>
      <c r="AA936" s="70"/>
      <c r="AB936" s="66"/>
      <c r="AC936" s="66"/>
      <c r="AD936" s="66"/>
      <c r="AE936" s="59"/>
      <c r="AF936" s="59"/>
      <c r="AG936" s="59"/>
      <c r="AH936" s="59"/>
      <c r="AI936" s="59"/>
      <c r="AJ936" s="59"/>
      <c r="AK936" s="59"/>
      <c r="AL936" s="59"/>
      <c r="AM936" s="59"/>
      <c r="AN936" s="59"/>
      <c r="AO936" s="59"/>
      <c r="AP936" s="59"/>
      <c r="AQ936" s="59"/>
      <c r="AR936" s="59"/>
      <c r="AS936" s="59"/>
      <c r="AT936" s="59"/>
      <c r="AU936" s="59"/>
      <c r="AV936" s="59"/>
      <c r="AW936" s="59"/>
      <c r="AX936" s="59"/>
      <c r="AY936" s="59"/>
      <c r="AZ936" s="59"/>
      <c r="BA936" s="59"/>
    </row>
    <row r="937" spans="3:53" s="60" customFormat="1" ht="12">
      <c r="C937" s="70"/>
      <c r="D937" s="70"/>
      <c r="E937" s="70"/>
      <c r="F937" s="70"/>
      <c r="G937" s="70"/>
      <c r="H937" s="70"/>
      <c r="I937" s="70"/>
      <c r="J937" s="70"/>
      <c r="K937" s="70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66"/>
      <c r="W937" s="66"/>
      <c r="X937" s="66"/>
      <c r="Y937" s="66"/>
      <c r="Z937" s="66"/>
      <c r="AA937" s="70"/>
      <c r="AB937" s="66"/>
      <c r="AC937" s="66"/>
      <c r="AD937" s="66"/>
      <c r="AE937" s="59"/>
      <c r="AF937" s="59"/>
      <c r="AG937" s="59"/>
      <c r="AH937" s="59"/>
      <c r="AI937" s="59"/>
      <c r="AJ937" s="59"/>
      <c r="AK937" s="59"/>
      <c r="AL937" s="59"/>
      <c r="AM937" s="59"/>
      <c r="AN937" s="59"/>
      <c r="AO937" s="59"/>
      <c r="AP937" s="59"/>
      <c r="AQ937" s="59"/>
      <c r="AR937" s="59"/>
      <c r="AS937" s="59"/>
      <c r="AT937" s="59"/>
      <c r="AU937" s="59"/>
      <c r="AV937" s="59"/>
      <c r="AW937" s="59"/>
      <c r="AX937" s="59"/>
      <c r="AY937" s="59"/>
      <c r="AZ937" s="59"/>
      <c r="BA937" s="59"/>
    </row>
    <row r="938" spans="3:53" s="60" customFormat="1" ht="12">
      <c r="C938" s="70"/>
      <c r="D938" s="70"/>
      <c r="E938" s="70"/>
      <c r="F938" s="70"/>
      <c r="G938" s="70"/>
      <c r="H938" s="70"/>
      <c r="I938" s="70"/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66"/>
      <c r="W938" s="66"/>
      <c r="X938" s="66"/>
      <c r="Y938" s="66"/>
      <c r="Z938" s="66"/>
      <c r="AA938" s="70"/>
      <c r="AB938" s="66"/>
      <c r="AC938" s="66"/>
      <c r="AD938" s="66"/>
      <c r="AE938" s="59"/>
      <c r="AF938" s="59"/>
      <c r="AG938" s="59"/>
      <c r="AH938" s="59"/>
      <c r="AI938" s="59"/>
      <c r="AJ938" s="59"/>
      <c r="AK938" s="59"/>
      <c r="AL938" s="59"/>
      <c r="AM938" s="59"/>
      <c r="AN938" s="59"/>
      <c r="AO938" s="59"/>
      <c r="AP938" s="59"/>
      <c r="AQ938" s="59"/>
      <c r="AR938" s="59"/>
      <c r="AS938" s="59"/>
      <c r="AT938" s="59"/>
      <c r="AU938" s="59"/>
      <c r="AV938" s="59"/>
      <c r="AW938" s="59"/>
      <c r="AX938" s="59"/>
      <c r="AY938" s="59"/>
      <c r="AZ938" s="59"/>
      <c r="BA938" s="59"/>
    </row>
    <row r="939" spans="3:53" s="60" customFormat="1" ht="12">
      <c r="C939" s="70"/>
      <c r="D939" s="70"/>
      <c r="E939" s="70"/>
      <c r="F939" s="70"/>
      <c r="G939" s="70"/>
      <c r="H939" s="70"/>
      <c r="I939" s="70"/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66"/>
      <c r="W939" s="66"/>
      <c r="X939" s="66"/>
      <c r="Y939" s="66"/>
      <c r="Z939" s="66"/>
      <c r="AA939" s="70"/>
      <c r="AB939" s="66"/>
      <c r="AC939" s="66"/>
      <c r="AD939" s="66"/>
      <c r="AE939" s="59"/>
      <c r="AF939" s="59"/>
      <c r="AG939" s="59"/>
      <c r="AH939" s="59"/>
      <c r="AI939" s="59"/>
      <c r="AJ939" s="59"/>
      <c r="AK939" s="59"/>
      <c r="AL939" s="59"/>
      <c r="AM939" s="59"/>
      <c r="AN939" s="59"/>
      <c r="AO939" s="59"/>
      <c r="AP939" s="59"/>
      <c r="AQ939" s="59"/>
      <c r="AR939" s="59"/>
      <c r="AS939" s="59"/>
      <c r="AT939" s="59"/>
      <c r="AU939" s="59"/>
      <c r="AV939" s="59"/>
      <c r="AW939" s="59"/>
      <c r="AX939" s="59"/>
      <c r="AY939" s="59"/>
      <c r="AZ939" s="59"/>
      <c r="BA939" s="59"/>
    </row>
    <row r="940" spans="3:53" s="60" customFormat="1" ht="12">
      <c r="C940" s="70"/>
      <c r="D940" s="70"/>
      <c r="E940" s="70"/>
      <c r="F940" s="70"/>
      <c r="G940" s="70"/>
      <c r="H940" s="70"/>
      <c r="I940" s="70"/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66"/>
      <c r="W940" s="66"/>
      <c r="X940" s="66"/>
      <c r="Y940" s="66"/>
      <c r="Z940" s="66"/>
      <c r="AA940" s="70"/>
      <c r="AB940" s="66"/>
      <c r="AC940" s="66"/>
      <c r="AD940" s="66"/>
      <c r="AE940" s="59"/>
      <c r="AF940" s="59"/>
      <c r="AG940" s="59"/>
      <c r="AH940" s="59"/>
      <c r="AI940" s="59"/>
      <c r="AJ940" s="59"/>
      <c r="AK940" s="59"/>
      <c r="AL940" s="59"/>
      <c r="AM940" s="59"/>
      <c r="AN940" s="59"/>
      <c r="AO940" s="59"/>
      <c r="AP940" s="59"/>
      <c r="AQ940" s="59"/>
      <c r="AR940" s="59"/>
      <c r="AS940" s="59"/>
      <c r="AT940" s="59"/>
      <c r="AU940" s="59"/>
      <c r="AV940" s="59"/>
      <c r="AW940" s="59"/>
      <c r="AX940" s="59"/>
      <c r="AY940" s="59"/>
      <c r="AZ940" s="59"/>
      <c r="BA940" s="59"/>
    </row>
    <row r="941" spans="3:53" s="60" customFormat="1" ht="12">
      <c r="C941" s="70"/>
      <c r="D941" s="70"/>
      <c r="E941" s="70"/>
      <c r="F941" s="70"/>
      <c r="G941" s="70"/>
      <c r="H941" s="70"/>
      <c r="I941" s="70"/>
      <c r="J941" s="70"/>
      <c r="K941" s="70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66"/>
      <c r="W941" s="66"/>
      <c r="X941" s="66"/>
      <c r="Y941" s="66"/>
      <c r="Z941" s="66"/>
      <c r="AA941" s="70"/>
      <c r="AB941" s="66"/>
      <c r="AC941" s="66"/>
      <c r="AD941" s="66"/>
      <c r="AE941" s="59"/>
      <c r="AF941" s="59"/>
      <c r="AG941" s="59"/>
      <c r="AH941" s="59"/>
      <c r="AI941" s="59"/>
      <c r="AJ941" s="59"/>
      <c r="AK941" s="59"/>
      <c r="AL941" s="59"/>
      <c r="AM941" s="59"/>
      <c r="AN941" s="59"/>
      <c r="AO941" s="59"/>
      <c r="AP941" s="59"/>
      <c r="AQ941" s="59"/>
      <c r="AR941" s="59"/>
      <c r="AS941" s="59"/>
      <c r="AT941" s="59"/>
      <c r="AU941" s="59"/>
      <c r="AV941" s="59"/>
      <c r="AW941" s="59"/>
      <c r="AX941" s="59"/>
      <c r="AY941" s="59"/>
      <c r="AZ941" s="59"/>
      <c r="BA941" s="59"/>
    </row>
    <row r="942" spans="3:53" s="60" customFormat="1" ht="12">
      <c r="C942" s="70"/>
      <c r="D942" s="70"/>
      <c r="E942" s="70"/>
      <c r="F942" s="70"/>
      <c r="G942" s="70"/>
      <c r="H942" s="70"/>
      <c r="I942" s="70"/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66"/>
      <c r="W942" s="66"/>
      <c r="X942" s="66"/>
      <c r="Y942" s="66"/>
      <c r="Z942" s="66"/>
      <c r="AA942" s="70"/>
      <c r="AB942" s="66"/>
      <c r="AC942" s="66"/>
      <c r="AD942" s="66"/>
      <c r="AE942" s="59"/>
      <c r="AF942" s="59"/>
      <c r="AG942" s="59"/>
      <c r="AH942" s="59"/>
      <c r="AI942" s="59"/>
      <c r="AJ942" s="59"/>
      <c r="AK942" s="59"/>
      <c r="AL942" s="59"/>
      <c r="AM942" s="59"/>
      <c r="AN942" s="59"/>
      <c r="AO942" s="59"/>
      <c r="AP942" s="59"/>
      <c r="AQ942" s="59"/>
      <c r="AR942" s="59"/>
      <c r="AS942" s="59"/>
      <c r="AT942" s="59"/>
      <c r="AU942" s="59"/>
      <c r="AV942" s="59"/>
      <c r="AW942" s="59"/>
      <c r="AX942" s="59"/>
      <c r="AY942" s="59"/>
      <c r="AZ942" s="59"/>
      <c r="BA942" s="59"/>
    </row>
    <row r="943" spans="3:53" s="60" customFormat="1" ht="12">
      <c r="C943" s="70"/>
      <c r="D943" s="70"/>
      <c r="E943" s="70"/>
      <c r="F943" s="70"/>
      <c r="G943" s="70"/>
      <c r="H943" s="70"/>
      <c r="I943" s="70"/>
      <c r="J943" s="70"/>
      <c r="K943" s="70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66"/>
      <c r="W943" s="66"/>
      <c r="X943" s="66"/>
      <c r="Y943" s="66"/>
      <c r="Z943" s="66"/>
      <c r="AA943" s="70"/>
      <c r="AB943" s="66"/>
      <c r="AC943" s="66"/>
      <c r="AD943" s="66"/>
      <c r="AE943" s="59"/>
      <c r="AF943" s="59"/>
      <c r="AG943" s="59"/>
      <c r="AH943" s="59"/>
      <c r="AI943" s="59"/>
      <c r="AJ943" s="59"/>
      <c r="AK943" s="59"/>
      <c r="AL943" s="59"/>
      <c r="AM943" s="59"/>
      <c r="AN943" s="59"/>
      <c r="AO943" s="59"/>
      <c r="AP943" s="59"/>
      <c r="AQ943" s="59"/>
      <c r="AR943" s="59"/>
      <c r="AS943" s="59"/>
      <c r="AT943" s="59"/>
      <c r="AU943" s="59"/>
      <c r="AV943" s="59"/>
      <c r="AW943" s="59"/>
      <c r="AX943" s="59"/>
      <c r="AY943" s="59"/>
      <c r="AZ943" s="59"/>
      <c r="BA943" s="59"/>
    </row>
    <row r="944" spans="3:53" s="60" customFormat="1" ht="12">
      <c r="C944" s="70"/>
      <c r="D944" s="70"/>
      <c r="E944" s="70"/>
      <c r="F944" s="70"/>
      <c r="G944" s="70"/>
      <c r="H944" s="70"/>
      <c r="I944" s="70"/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66"/>
      <c r="W944" s="66"/>
      <c r="X944" s="66"/>
      <c r="Y944" s="66"/>
      <c r="Z944" s="66"/>
      <c r="AA944" s="70"/>
      <c r="AB944" s="66"/>
      <c r="AC944" s="66"/>
      <c r="AD944" s="66"/>
      <c r="AE944" s="59"/>
      <c r="AF944" s="59"/>
      <c r="AG944" s="59"/>
      <c r="AH944" s="59"/>
      <c r="AI944" s="59"/>
      <c r="AJ944" s="59"/>
      <c r="AK944" s="59"/>
      <c r="AL944" s="59"/>
      <c r="AM944" s="59"/>
      <c r="AN944" s="59"/>
      <c r="AO944" s="59"/>
      <c r="AP944" s="59"/>
      <c r="AQ944" s="59"/>
      <c r="AR944" s="59"/>
      <c r="AS944" s="59"/>
      <c r="AT944" s="59"/>
      <c r="AU944" s="59"/>
      <c r="AV944" s="59"/>
      <c r="AW944" s="59"/>
      <c r="AX944" s="59"/>
      <c r="AY944" s="59"/>
      <c r="AZ944" s="59"/>
      <c r="BA944" s="59"/>
    </row>
    <row r="945" spans="3:53" s="60" customFormat="1" ht="12">
      <c r="C945" s="70"/>
      <c r="D945" s="70"/>
      <c r="E945" s="70"/>
      <c r="F945" s="70"/>
      <c r="G945" s="70"/>
      <c r="H945" s="70"/>
      <c r="I945" s="70"/>
      <c r="J945" s="70"/>
      <c r="K945" s="70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66"/>
      <c r="W945" s="66"/>
      <c r="X945" s="66"/>
      <c r="Y945" s="66"/>
      <c r="Z945" s="66"/>
      <c r="AA945" s="70"/>
      <c r="AB945" s="66"/>
      <c r="AC945" s="66"/>
      <c r="AD945" s="66"/>
      <c r="AE945" s="59"/>
      <c r="AF945" s="59"/>
      <c r="AG945" s="59"/>
      <c r="AH945" s="59"/>
      <c r="AI945" s="59"/>
      <c r="AJ945" s="59"/>
      <c r="AK945" s="59"/>
      <c r="AL945" s="59"/>
      <c r="AM945" s="59"/>
      <c r="AN945" s="59"/>
      <c r="AO945" s="59"/>
      <c r="AP945" s="59"/>
      <c r="AQ945" s="59"/>
      <c r="AR945" s="59"/>
      <c r="AS945" s="59"/>
      <c r="AT945" s="59"/>
      <c r="AU945" s="59"/>
      <c r="AV945" s="59"/>
      <c r="AW945" s="59"/>
      <c r="AX945" s="59"/>
      <c r="AY945" s="59"/>
      <c r="AZ945" s="59"/>
      <c r="BA945" s="59"/>
    </row>
    <row r="946" spans="3:53" s="60" customFormat="1" ht="12">
      <c r="C946" s="70"/>
      <c r="D946" s="70"/>
      <c r="E946" s="70"/>
      <c r="F946" s="70"/>
      <c r="G946" s="70"/>
      <c r="H946" s="70"/>
      <c r="I946" s="70"/>
      <c r="J946" s="70"/>
      <c r="K946" s="70"/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66"/>
      <c r="W946" s="66"/>
      <c r="X946" s="66"/>
      <c r="Y946" s="66"/>
      <c r="Z946" s="66"/>
      <c r="AA946" s="70"/>
      <c r="AB946" s="66"/>
      <c r="AC946" s="66"/>
      <c r="AD946" s="66"/>
      <c r="AE946" s="59"/>
      <c r="AF946" s="59"/>
      <c r="AG946" s="59"/>
      <c r="AH946" s="59"/>
      <c r="AI946" s="59"/>
      <c r="AJ946" s="59"/>
      <c r="AK946" s="59"/>
      <c r="AL946" s="59"/>
      <c r="AM946" s="59"/>
      <c r="AN946" s="59"/>
      <c r="AO946" s="59"/>
      <c r="AP946" s="59"/>
      <c r="AQ946" s="59"/>
      <c r="AR946" s="59"/>
      <c r="AS946" s="59"/>
      <c r="AT946" s="59"/>
      <c r="AU946" s="59"/>
      <c r="AV946" s="59"/>
      <c r="AW946" s="59"/>
      <c r="AX946" s="59"/>
      <c r="AY946" s="59"/>
      <c r="AZ946" s="59"/>
      <c r="BA946" s="59"/>
    </row>
    <row r="947" spans="3:53" s="60" customFormat="1" ht="12">
      <c r="C947" s="70"/>
      <c r="D947" s="70"/>
      <c r="E947" s="70"/>
      <c r="F947" s="70"/>
      <c r="G947" s="70"/>
      <c r="H947" s="70"/>
      <c r="I947" s="70"/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66"/>
      <c r="W947" s="66"/>
      <c r="X947" s="66"/>
      <c r="Y947" s="66"/>
      <c r="Z947" s="66"/>
      <c r="AA947" s="70"/>
      <c r="AB947" s="66"/>
      <c r="AC947" s="66"/>
      <c r="AD947" s="66"/>
      <c r="AE947" s="59"/>
      <c r="AF947" s="59"/>
      <c r="AG947" s="59"/>
      <c r="AH947" s="59"/>
      <c r="AI947" s="59"/>
      <c r="AJ947" s="59"/>
      <c r="AK947" s="59"/>
      <c r="AL947" s="59"/>
      <c r="AM947" s="59"/>
      <c r="AN947" s="59"/>
      <c r="AO947" s="59"/>
      <c r="AP947" s="59"/>
      <c r="AQ947" s="59"/>
      <c r="AR947" s="59"/>
      <c r="AS947" s="59"/>
      <c r="AT947" s="59"/>
      <c r="AU947" s="59"/>
      <c r="AV947" s="59"/>
      <c r="AW947" s="59"/>
      <c r="AX947" s="59"/>
      <c r="AY947" s="59"/>
      <c r="AZ947" s="59"/>
      <c r="BA947" s="59"/>
    </row>
    <row r="948" spans="3:53" s="60" customFormat="1" ht="12">
      <c r="C948" s="70"/>
      <c r="D948" s="70"/>
      <c r="E948" s="70"/>
      <c r="F948" s="70"/>
      <c r="G948" s="70"/>
      <c r="H948" s="70"/>
      <c r="I948" s="70"/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66"/>
      <c r="W948" s="66"/>
      <c r="X948" s="66"/>
      <c r="Y948" s="66"/>
      <c r="Z948" s="66"/>
      <c r="AA948" s="70"/>
      <c r="AB948" s="66"/>
      <c r="AC948" s="66"/>
      <c r="AD948" s="66"/>
      <c r="AE948" s="59"/>
      <c r="AF948" s="59"/>
      <c r="AG948" s="59"/>
      <c r="AH948" s="59"/>
      <c r="AI948" s="59"/>
      <c r="AJ948" s="59"/>
      <c r="AK948" s="59"/>
      <c r="AL948" s="59"/>
      <c r="AM948" s="59"/>
      <c r="AN948" s="59"/>
      <c r="AO948" s="59"/>
      <c r="AP948" s="59"/>
      <c r="AQ948" s="59"/>
      <c r="AR948" s="59"/>
      <c r="AS948" s="59"/>
      <c r="AT948" s="59"/>
      <c r="AU948" s="59"/>
      <c r="AV948" s="59"/>
      <c r="AW948" s="59"/>
      <c r="AX948" s="59"/>
      <c r="AY948" s="59"/>
      <c r="AZ948" s="59"/>
      <c r="BA948" s="59"/>
    </row>
    <row r="949" spans="3:53" s="60" customFormat="1" ht="12">
      <c r="C949" s="70"/>
      <c r="D949" s="70"/>
      <c r="E949" s="70"/>
      <c r="F949" s="70"/>
      <c r="G949" s="70"/>
      <c r="H949" s="70"/>
      <c r="I949" s="70"/>
      <c r="J949" s="70"/>
      <c r="K949" s="70"/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66"/>
      <c r="W949" s="66"/>
      <c r="X949" s="66"/>
      <c r="Y949" s="66"/>
      <c r="Z949" s="66"/>
      <c r="AA949" s="70"/>
      <c r="AB949" s="66"/>
      <c r="AC949" s="66"/>
      <c r="AD949" s="66"/>
      <c r="AE949" s="59"/>
      <c r="AF949" s="59"/>
      <c r="AG949" s="59"/>
      <c r="AH949" s="59"/>
      <c r="AI949" s="59"/>
      <c r="AJ949" s="59"/>
      <c r="AK949" s="59"/>
      <c r="AL949" s="59"/>
      <c r="AM949" s="59"/>
      <c r="AN949" s="59"/>
      <c r="AO949" s="59"/>
      <c r="AP949" s="59"/>
      <c r="AQ949" s="59"/>
      <c r="AR949" s="59"/>
      <c r="AS949" s="59"/>
      <c r="AT949" s="59"/>
      <c r="AU949" s="59"/>
      <c r="AV949" s="59"/>
      <c r="AW949" s="59"/>
      <c r="AX949" s="59"/>
      <c r="AY949" s="59"/>
      <c r="AZ949" s="59"/>
      <c r="BA949" s="59"/>
    </row>
    <row r="950" spans="3:53" s="60" customFormat="1" ht="12">
      <c r="C950" s="70"/>
      <c r="D950" s="70"/>
      <c r="E950" s="70"/>
      <c r="F950" s="70"/>
      <c r="G950" s="70"/>
      <c r="H950" s="70"/>
      <c r="I950" s="70"/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66"/>
      <c r="W950" s="66"/>
      <c r="X950" s="66"/>
      <c r="Y950" s="66"/>
      <c r="Z950" s="66"/>
      <c r="AA950" s="70"/>
      <c r="AB950" s="66"/>
      <c r="AC950" s="66"/>
      <c r="AD950" s="66"/>
      <c r="AE950" s="59"/>
      <c r="AF950" s="59"/>
      <c r="AG950" s="59"/>
      <c r="AH950" s="59"/>
      <c r="AI950" s="59"/>
      <c r="AJ950" s="59"/>
      <c r="AK950" s="59"/>
      <c r="AL950" s="59"/>
      <c r="AM950" s="59"/>
      <c r="AN950" s="59"/>
      <c r="AO950" s="59"/>
      <c r="AP950" s="59"/>
      <c r="AQ950" s="59"/>
      <c r="AR950" s="59"/>
      <c r="AS950" s="59"/>
      <c r="AT950" s="59"/>
      <c r="AU950" s="59"/>
      <c r="AV950" s="59"/>
      <c r="AW950" s="59"/>
      <c r="AX950" s="59"/>
      <c r="AY950" s="59"/>
      <c r="AZ950" s="59"/>
      <c r="BA950" s="59"/>
    </row>
    <row r="951" spans="3:53" s="60" customFormat="1" ht="12">
      <c r="C951" s="70"/>
      <c r="D951" s="70"/>
      <c r="E951" s="70"/>
      <c r="F951" s="70"/>
      <c r="G951" s="70"/>
      <c r="H951" s="70"/>
      <c r="I951" s="70"/>
      <c r="J951" s="70"/>
      <c r="K951" s="70"/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66"/>
      <c r="W951" s="66"/>
      <c r="X951" s="66"/>
      <c r="Y951" s="66"/>
      <c r="Z951" s="66"/>
      <c r="AA951" s="70"/>
      <c r="AB951" s="66"/>
      <c r="AC951" s="66"/>
      <c r="AD951" s="66"/>
      <c r="AE951" s="59"/>
      <c r="AF951" s="59"/>
      <c r="AG951" s="59"/>
      <c r="AH951" s="59"/>
      <c r="AI951" s="59"/>
      <c r="AJ951" s="59"/>
      <c r="AK951" s="59"/>
      <c r="AL951" s="59"/>
      <c r="AM951" s="59"/>
      <c r="AN951" s="59"/>
      <c r="AO951" s="59"/>
      <c r="AP951" s="59"/>
      <c r="AQ951" s="59"/>
      <c r="AR951" s="59"/>
      <c r="AS951" s="59"/>
      <c r="AT951" s="59"/>
      <c r="AU951" s="59"/>
      <c r="AV951" s="59"/>
      <c r="AW951" s="59"/>
      <c r="AX951" s="59"/>
      <c r="AY951" s="59"/>
      <c r="AZ951" s="59"/>
      <c r="BA951" s="59"/>
    </row>
    <row r="952" spans="3:53" s="60" customFormat="1" ht="12">
      <c r="C952" s="70"/>
      <c r="D952" s="70"/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66"/>
      <c r="W952" s="66"/>
      <c r="X952" s="66"/>
      <c r="Y952" s="66"/>
      <c r="Z952" s="66"/>
      <c r="AA952" s="70"/>
      <c r="AB952" s="66"/>
      <c r="AC952" s="66"/>
      <c r="AD952" s="66"/>
      <c r="AE952" s="59"/>
      <c r="AF952" s="59"/>
      <c r="AG952" s="59"/>
      <c r="AH952" s="59"/>
      <c r="AI952" s="59"/>
      <c r="AJ952" s="59"/>
      <c r="AK952" s="59"/>
      <c r="AL952" s="59"/>
      <c r="AM952" s="59"/>
      <c r="AN952" s="59"/>
      <c r="AO952" s="59"/>
      <c r="AP952" s="59"/>
      <c r="AQ952" s="59"/>
      <c r="AR952" s="59"/>
      <c r="AS952" s="59"/>
      <c r="AT952" s="59"/>
      <c r="AU952" s="59"/>
      <c r="AV952" s="59"/>
      <c r="AW952" s="59"/>
      <c r="AX952" s="59"/>
      <c r="AY952" s="59"/>
      <c r="AZ952" s="59"/>
      <c r="BA952" s="59"/>
    </row>
    <row r="953" spans="3:53" s="60" customFormat="1" ht="12">
      <c r="C953" s="70"/>
      <c r="D953" s="70"/>
      <c r="E953" s="70"/>
      <c r="F953" s="70"/>
      <c r="G953" s="70"/>
      <c r="H953" s="70"/>
      <c r="I953" s="70"/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66"/>
      <c r="W953" s="66"/>
      <c r="X953" s="66"/>
      <c r="Y953" s="66"/>
      <c r="Z953" s="66"/>
      <c r="AA953" s="70"/>
      <c r="AB953" s="66"/>
      <c r="AC953" s="66"/>
      <c r="AD953" s="66"/>
      <c r="AE953" s="59"/>
      <c r="AF953" s="59"/>
      <c r="AG953" s="59"/>
      <c r="AH953" s="59"/>
      <c r="AI953" s="59"/>
      <c r="AJ953" s="59"/>
      <c r="AK953" s="59"/>
      <c r="AL953" s="59"/>
      <c r="AM953" s="59"/>
      <c r="AN953" s="59"/>
      <c r="AO953" s="59"/>
      <c r="AP953" s="59"/>
      <c r="AQ953" s="59"/>
      <c r="AR953" s="59"/>
      <c r="AS953" s="59"/>
      <c r="AT953" s="59"/>
      <c r="AU953" s="59"/>
      <c r="AV953" s="59"/>
      <c r="AW953" s="59"/>
      <c r="AX953" s="59"/>
      <c r="AY953" s="59"/>
      <c r="AZ953" s="59"/>
      <c r="BA953" s="59"/>
    </row>
    <row r="954" spans="3:53" s="60" customFormat="1" ht="12">
      <c r="C954" s="70"/>
      <c r="D954" s="70"/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66"/>
      <c r="W954" s="66"/>
      <c r="X954" s="66"/>
      <c r="Y954" s="66"/>
      <c r="Z954" s="66"/>
      <c r="AA954" s="70"/>
      <c r="AB954" s="66"/>
      <c r="AC954" s="66"/>
      <c r="AD954" s="66"/>
      <c r="AE954" s="59"/>
      <c r="AF954" s="59"/>
      <c r="AG954" s="59"/>
      <c r="AH954" s="59"/>
      <c r="AI954" s="59"/>
      <c r="AJ954" s="59"/>
      <c r="AK954" s="59"/>
      <c r="AL954" s="59"/>
      <c r="AM954" s="59"/>
      <c r="AN954" s="59"/>
      <c r="AO954" s="59"/>
      <c r="AP954" s="59"/>
      <c r="AQ954" s="59"/>
      <c r="AR954" s="59"/>
      <c r="AS954" s="59"/>
      <c r="AT954" s="59"/>
      <c r="AU954" s="59"/>
      <c r="AV954" s="59"/>
      <c r="AW954" s="59"/>
      <c r="AX954" s="59"/>
      <c r="AY954" s="59"/>
      <c r="AZ954" s="59"/>
      <c r="BA954" s="59"/>
    </row>
    <row r="955" spans="3:53" s="60" customFormat="1" ht="12">
      <c r="C955" s="70"/>
      <c r="D955" s="70"/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66"/>
      <c r="W955" s="66"/>
      <c r="X955" s="66"/>
      <c r="Y955" s="66"/>
      <c r="Z955" s="66"/>
      <c r="AA955" s="70"/>
      <c r="AB955" s="66"/>
      <c r="AC955" s="66"/>
      <c r="AD955" s="66"/>
      <c r="AE955" s="59"/>
      <c r="AF955" s="59"/>
      <c r="AG955" s="59"/>
      <c r="AH955" s="59"/>
      <c r="AI955" s="59"/>
      <c r="AJ955" s="59"/>
      <c r="AK955" s="59"/>
      <c r="AL955" s="59"/>
      <c r="AM955" s="59"/>
      <c r="AN955" s="59"/>
      <c r="AO955" s="59"/>
      <c r="AP955" s="59"/>
      <c r="AQ955" s="59"/>
      <c r="AR955" s="59"/>
      <c r="AS955" s="59"/>
      <c r="AT955" s="59"/>
      <c r="AU955" s="59"/>
      <c r="AV955" s="59"/>
      <c r="AW955" s="59"/>
      <c r="AX955" s="59"/>
      <c r="AY955" s="59"/>
      <c r="AZ955" s="59"/>
      <c r="BA955" s="59"/>
    </row>
    <row r="956" spans="3:53" s="60" customFormat="1" ht="12">
      <c r="C956" s="70"/>
      <c r="D956" s="70"/>
      <c r="E956" s="70"/>
      <c r="F956" s="70"/>
      <c r="G956" s="70"/>
      <c r="H956" s="70"/>
      <c r="I956" s="70"/>
      <c r="J956" s="70"/>
      <c r="K956" s="70"/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66"/>
      <c r="W956" s="66"/>
      <c r="X956" s="66"/>
      <c r="Y956" s="66"/>
      <c r="Z956" s="66"/>
      <c r="AA956" s="70"/>
      <c r="AB956" s="66"/>
      <c r="AC956" s="66"/>
      <c r="AD956" s="66"/>
      <c r="AE956" s="59"/>
      <c r="AF956" s="59"/>
      <c r="AG956" s="59"/>
      <c r="AH956" s="59"/>
      <c r="AI956" s="59"/>
      <c r="AJ956" s="59"/>
      <c r="AK956" s="59"/>
      <c r="AL956" s="59"/>
      <c r="AM956" s="59"/>
      <c r="AN956" s="59"/>
      <c r="AO956" s="59"/>
      <c r="AP956" s="59"/>
      <c r="AQ956" s="59"/>
      <c r="AR956" s="59"/>
      <c r="AS956" s="59"/>
      <c r="AT956" s="59"/>
      <c r="AU956" s="59"/>
      <c r="AV956" s="59"/>
      <c r="AW956" s="59"/>
      <c r="AX956" s="59"/>
      <c r="AY956" s="59"/>
      <c r="AZ956" s="59"/>
      <c r="BA956" s="59"/>
    </row>
    <row r="957" spans="3:53" s="60" customFormat="1" ht="12">
      <c r="C957" s="70"/>
      <c r="D957" s="70"/>
      <c r="E957" s="70"/>
      <c r="F957" s="70"/>
      <c r="G957" s="70"/>
      <c r="H957" s="70"/>
      <c r="I957" s="70"/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66"/>
      <c r="W957" s="66"/>
      <c r="X957" s="66"/>
      <c r="Y957" s="66"/>
      <c r="Z957" s="66"/>
      <c r="AA957" s="70"/>
      <c r="AB957" s="66"/>
      <c r="AC957" s="66"/>
      <c r="AD957" s="66"/>
      <c r="AE957" s="59"/>
      <c r="AF957" s="59"/>
      <c r="AG957" s="59"/>
      <c r="AH957" s="59"/>
      <c r="AI957" s="59"/>
      <c r="AJ957" s="59"/>
      <c r="AK957" s="59"/>
      <c r="AL957" s="59"/>
      <c r="AM957" s="59"/>
      <c r="AN957" s="59"/>
      <c r="AO957" s="59"/>
      <c r="AP957" s="59"/>
      <c r="AQ957" s="59"/>
      <c r="AR957" s="59"/>
      <c r="AS957" s="59"/>
      <c r="AT957" s="59"/>
      <c r="AU957" s="59"/>
      <c r="AV957" s="59"/>
      <c r="AW957" s="59"/>
      <c r="AX957" s="59"/>
      <c r="AY957" s="59"/>
      <c r="AZ957" s="59"/>
      <c r="BA957" s="59"/>
    </row>
    <row r="958" spans="3:53" s="60" customFormat="1" ht="12">
      <c r="C958" s="70"/>
      <c r="D958" s="70"/>
      <c r="E958" s="70"/>
      <c r="F958" s="70"/>
      <c r="G958" s="70"/>
      <c r="H958" s="70"/>
      <c r="I958" s="70"/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66"/>
      <c r="W958" s="66"/>
      <c r="X958" s="66"/>
      <c r="Y958" s="66"/>
      <c r="Z958" s="66"/>
      <c r="AA958" s="70"/>
      <c r="AB958" s="66"/>
      <c r="AC958" s="66"/>
      <c r="AD958" s="66"/>
      <c r="AE958" s="59"/>
      <c r="AF958" s="59"/>
      <c r="AG958" s="59"/>
      <c r="AH958" s="59"/>
      <c r="AI958" s="59"/>
      <c r="AJ958" s="59"/>
      <c r="AK958" s="59"/>
      <c r="AL958" s="59"/>
      <c r="AM958" s="59"/>
      <c r="AN958" s="59"/>
      <c r="AO958" s="59"/>
      <c r="AP958" s="59"/>
      <c r="AQ958" s="59"/>
      <c r="AR958" s="59"/>
      <c r="AS958" s="59"/>
      <c r="AT958" s="59"/>
      <c r="AU958" s="59"/>
      <c r="AV958" s="59"/>
      <c r="AW958" s="59"/>
      <c r="AX958" s="59"/>
      <c r="AY958" s="59"/>
      <c r="AZ958" s="59"/>
      <c r="BA958" s="59"/>
    </row>
    <row r="959" spans="3:53" s="60" customFormat="1" ht="12">
      <c r="C959" s="70"/>
      <c r="D959" s="70"/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66"/>
      <c r="W959" s="66"/>
      <c r="X959" s="66"/>
      <c r="Y959" s="66"/>
      <c r="Z959" s="66"/>
      <c r="AA959" s="70"/>
      <c r="AB959" s="66"/>
      <c r="AC959" s="66"/>
      <c r="AD959" s="66"/>
      <c r="AE959" s="59"/>
      <c r="AF959" s="59"/>
      <c r="AG959" s="59"/>
      <c r="AH959" s="59"/>
      <c r="AI959" s="59"/>
      <c r="AJ959" s="59"/>
      <c r="AK959" s="59"/>
      <c r="AL959" s="59"/>
      <c r="AM959" s="59"/>
      <c r="AN959" s="59"/>
      <c r="AO959" s="59"/>
      <c r="AP959" s="59"/>
      <c r="AQ959" s="59"/>
      <c r="AR959" s="59"/>
      <c r="AS959" s="59"/>
      <c r="AT959" s="59"/>
      <c r="AU959" s="59"/>
      <c r="AV959" s="59"/>
      <c r="AW959" s="59"/>
      <c r="AX959" s="59"/>
      <c r="AY959" s="59"/>
      <c r="AZ959" s="59"/>
      <c r="BA959" s="59"/>
    </row>
    <row r="960" spans="3:53" s="60" customFormat="1" ht="12">
      <c r="C960" s="70"/>
      <c r="D960" s="70"/>
      <c r="E960" s="70"/>
      <c r="F960" s="70"/>
      <c r="G960" s="70"/>
      <c r="H960" s="70"/>
      <c r="I960" s="70"/>
      <c r="J960" s="70"/>
      <c r="K960" s="70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66"/>
      <c r="W960" s="66"/>
      <c r="X960" s="66"/>
      <c r="Y960" s="66"/>
      <c r="Z960" s="66"/>
      <c r="AA960" s="70"/>
      <c r="AB960" s="66"/>
      <c r="AC960" s="66"/>
      <c r="AD960" s="66"/>
      <c r="AE960" s="59"/>
      <c r="AF960" s="59"/>
      <c r="AG960" s="59"/>
      <c r="AH960" s="59"/>
      <c r="AI960" s="59"/>
      <c r="AJ960" s="59"/>
      <c r="AK960" s="59"/>
      <c r="AL960" s="59"/>
      <c r="AM960" s="59"/>
      <c r="AN960" s="59"/>
      <c r="AO960" s="59"/>
      <c r="AP960" s="59"/>
      <c r="AQ960" s="59"/>
      <c r="AR960" s="59"/>
      <c r="AS960" s="59"/>
      <c r="AT960" s="59"/>
      <c r="AU960" s="59"/>
      <c r="AV960" s="59"/>
      <c r="AW960" s="59"/>
      <c r="AX960" s="59"/>
      <c r="AY960" s="59"/>
      <c r="AZ960" s="59"/>
      <c r="BA960" s="59"/>
    </row>
    <row r="961" spans="3:53" s="60" customFormat="1" ht="12">
      <c r="C961" s="70"/>
      <c r="D961" s="70"/>
      <c r="E961" s="70"/>
      <c r="F961" s="70"/>
      <c r="G961" s="70"/>
      <c r="H961" s="70"/>
      <c r="I961" s="70"/>
      <c r="J961" s="70"/>
      <c r="K961" s="70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66"/>
      <c r="W961" s="66"/>
      <c r="X961" s="66"/>
      <c r="Y961" s="66"/>
      <c r="Z961" s="66"/>
      <c r="AA961" s="70"/>
      <c r="AB961" s="66"/>
      <c r="AC961" s="66"/>
      <c r="AD961" s="66"/>
      <c r="AE961" s="59"/>
      <c r="AF961" s="59"/>
      <c r="AG961" s="59"/>
      <c r="AH961" s="59"/>
      <c r="AI961" s="59"/>
      <c r="AJ961" s="59"/>
      <c r="AK961" s="59"/>
      <c r="AL961" s="59"/>
      <c r="AM961" s="59"/>
      <c r="AN961" s="59"/>
      <c r="AO961" s="59"/>
      <c r="AP961" s="59"/>
      <c r="AQ961" s="59"/>
      <c r="AR961" s="59"/>
      <c r="AS961" s="59"/>
      <c r="AT961" s="59"/>
      <c r="AU961" s="59"/>
      <c r="AV961" s="59"/>
      <c r="AW961" s="59"/>
      <c r="AX961" s="59"/>
      <c r="AY961" s="59"/>
      <c r="AZ961" s="59"/>
      <c r="BA961" s="59"/>
    </row>
    <row r="962" spans="3:53" s="60" customFormat="1" ht="12">
      <c r="C962" s="70"/>
      <c r="D962" s="70"/>
      <c r="E962" s="70"/>
      <c r="F962" s="70"/>
      <c r="G962" s="70"/>
      <c r="H962" s="70"/>
      <c r="I962" s="70"/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66"/>
      <c r="W962" s="66"/>
      <c r="X962" s="66"/>
      <c r="Y962" s="66"/>
      <c r="Z962" s="66"/>
      <c r="AA962" s="70"/>
      <c r="AB962" s="66"/>
      <c r="AC962" s="66"/>
      <c r="AD962" s="66"/>
      <c r="AE962" s="59"/>
      <c r="AF962" s="59"/>
      <c r="AG962" s="59"/>
      <c r="AH962" s="59"/>
      <c r="AI962" s="59"/>
      <c r="AJ962" s="59"/>
      <c r="AK962" s="59"/>
      <c r="AL962" s="59"/>
      <c r="AM962" s="59"/>
      <c r="AN962" s="59"/>
      <c r="AO962" s="59"/>
      <c r="AP962" s="59"/>
      <c r="AQ962" s="59"/>
      <c r="AR962" s="59"/>
      <c r="AS962" s="59"/>
      <c r="AT962" s="59"/>
      <c r="AU962" s="59"/>
      <c r="AV962" s="59"/>
      <c r="AW962" s="59"/>
      <c r="AX962" s="59"/>
      <c r="AY962" s="59"/>
      <c r="AZ962" s="59"/>
      <c r="BA962" s="59"/>
    </row>
    <row r="963" spans="3:53" s="60" customFormat="1" ht="12">
      <c r="C963" s="70"/>
      <c r="D963" s="70"/>
      <c r="E963" s="70"/>
      <c r="F963" s="70"/>
      <c r="G963" s="70"/>
      <c r="H963" s="70"/>
      <c r="I963" s="70"/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66"/>
      <c r="W963" s="66"/>
      <c r="X963" s="66"/>
      <c r="Y963" s="66"/>
      <c r="Z963" s="66"/>
      <c r="AA963" s="70"/>
      <c r="AB963" s="66"/>
      <c r="AC963" s="66"/>
      <c r="AD963" s="66"/>
      <c r="AE963" s="59"/>
      <c r="AF963" s="59"/>
      <c r="AG963" s="59"/>
      <c r="AH963" s="59"/>
      <c r="AI963" s="59"/>
      <c r="AJ963" s="59"/>
      <c r="AK963" s="59"/>
      <c r="AL963" s="59"/>
      <c r="AM963" s="59"/>
      <c r="AN963" s="59"/>
      <c r="AO963" s="59"/>
      <c r="AP963" s="59"/>
      <c r="AQ963" s="59"/>
      <c r="AR963" s="59"/>
      <c r="AS963" s="59"/>
      <c r="AT963" s="59"/>
      <c r="AU963" s="59"/>
      <c r="AV963" s="59"/>
      <c r="AW963" s="59"/>
      <c r="AX963" s="59"/>
      <c r="AY963" s="59"/>
      <c r="AZ963" s="59"/>
      <c r="BA963" s="59"/>
    </row>
    <row r="964" spans="3:53" s="60" customFormat="1" ht="12">
      <c r="C964" s="70"/>
      <c r="D964" s="70"/>
      <c r="E964" s="70"/>
      <c r="F964" s="70"/>
      <c r="G964" s="70"/>
      <c r="H964" s="70"/>
      <c r="I964" s="70"/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66"/>
      <c r="W964" s="66"/>
      <c r="X964" s="66"/>
      <c r="Y964" s="66"/>
      <c r="Z964" s="66"/>
      <c r="AA964" s="70"/>
      <c r="AB964" s="66"/>
      <c r="AC964" s="66"/>
      <c r="AD964" s="66"/>
      <c r="AE964" s="59"/>
      <c r="AF964" s="59"/>
      <c r="AG964" s="59"/>
      <c r="AH964" s="59"/>
      <c r="AI964" s="59"/>
      <c r="AJ964" s="59"/>
      <c r="AK964" s="59"/>
      <c r="AL964" s="59"/>
      <c r="AM964" s="59"/>
      <c r="AN964" s="59"/>
      <c r="AO964" s="59"/>
      <c r="AP964" s="59"/>
      <c r="AQ964" s="59"/>
      <c r="AR964" s="59"/>
      <c r="AS964" s="59"/>
      <c r="AT964" s="59"/>
      <c r="AU964" s="59"/>
      <c r="AV964" s="59"/>
      <c r="AW964" s="59"/>
      <c r="AX964" s="59"/>
      <c r="AY964" s="59"/>
      <c r="AZ964" s="59"/>
      <c r="BA964" s="59"/>
    </row>
    <row r="965" spans="3:53" s="60" customFormat="1" ht="12">
      <c r="C965" s="70"/>
      <c r="D965" s="70"/>
      <c r="E965" s="70"/>
      <c r="F965" s="70"/>
      <c r="G965" s="70"/>
      <c r="H965" s="70"/>
      <c r="I965" s="70"/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66"/>
      <c r="W965" s="66"/>
      <c r="X965" s="66"/>
      <c r="Y965" s="66"/>
      <c r="Z965" s="66"/>
      <c r="AA965" s="70"/>
      <c r="AB965" s="66"/>
      <c r="AC965" s="66"/>
      <c r="AD965" s="66"/>
      <c r="AE965" s="59"/>
      <c r="AF965" s="59"/>
      <c r="AG965" s="59"/>
      <c r="AH965" s="59"/>
      <c r="AI965" s="59"/>
      <c r="AJ965" s="59"/>
      <c r="AK965" s="59"/>
      <c r="AL965" s="59"/>
      <c r="AM965" s="59"/>
      <c r="AN965" s="59"/>
      <c r="AO965" s="59"/>
      <c r="AP965" s="59"/>
      <c r="AQ965" s="59"/>
      <c r="AR965" s="59"/>
      <c r="AS965" s="59"/>
      <c r="AT965" s="59"/>
      <c r="AU965" s="59"/>
      <c r="AV965" s="59"/>
      <c r="AW965" s="59"/>
      <c r="AX965" s="59"/>
      <c r="AY965" s="59"/>
      <c r="AZ965" s="59"/>
      <c r="BA965" s="59"/>
    </row>
    <row r="966" spans="3:53" s="60" customFormat="1" ht="12">
      <c r="C966" s="70"/>
      <c r="D966" s="70"/>
      <c r="E966" s="70"/>
      <c r="F966" s="70"/>
      <c r="G966" s="70"/>
      <c r="H966" s="70"/>
      <c r="I966" s="70"/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66"/>
      <c r="W966" s="66"/>
      <c r="X966" s="66"/>
      <c r="Y966" s="66"/>
      <c r="Z966" s="66"/>
      <c r="AA966" s="70"/>
      <c r="AB966" s="66"/>
      <c r="AC966" s="66"/>
      <c r="AD966" s="66"/>
      <c r="AE966" s="59"/>
      <c r="AF966" s="59"/>
      <c r="AG966" s="59"/>
      <c r="AH966" s="59"/>
      <c r="AI966" s="59"/>
      <c r="AJ966" s="59"/>
      <c r="AK966" s="59"/>
      <c r="AL966" s="59"/>
      <c r="AM966" s="59"/>
      <c r="AN966" s="59"/>
      <c r="AO966" s="59"/>
      <c r="AP966" s="59"/>
      <c r="AQ966" s="59"/>
      <c r="AR966" s="59"/>
      <c r="AS966" s="59"/>
      <c r="AT966" s="59"/>
      <c r="AU966" s="59"/>
      <c r="AV966" s="59"/>
      <c r="AW966" s="59"/>
      <c r="AX966" s="59"/>
      <c r="AY966" s="59"/>
      <c r="AZ966" s="59"/>
      <c r="BA966" s="59"/>
    </row>
    <row r="967" spans="3:53" s="60" customFormat="1" ht="12">
      <c r="C967" s="70"/>
      <c r="D967" s="70"/>
      <c r="E967" s="70"/>
      <c r="F967" s="70"/>
      <c r="G967" s="70"/>
      <c r="H967" s="70"/>
      <c r="I967" s="70"/>
      <c r="J967" s="70"/>
      <c r="K967" s="70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66"/>
      <c r="W967" s="66"/>
      <c r="X967" s="66"/>
      <c r="Y967" s="66"/>
      <c r="Z967" s="66"/>
      <c r="AA967" s="70"/>
      <c r="AB967" s="66"/>
      <c r="AC967" s="66"/>
      <c r="AD967" s="66"/>
      <c r="AE967" s="59"/>
      <c r="AF967" s="59"/>
      <c r="AG967" s="59"/>
      <c r="AH967" s="59"/>
      <c r="AI967" s="59"/>
      <c r="AJ967" s="59"/>
      <c r="AK967" s="59"/>
      <c r="AL967" s="59"/>
      <c r="AM967" s="59"/>
      <c r="AN967" s="59"/>
      <c r="AO967" s="59"/>
      <c r="AP967" s="59"/>
      <c r="AQ967" s="59"/>
      <c r="AR967" s="59"/>
      <c r="AS967" s="59"/>
      <c r="AT967" s="59"/>
      <c r="AU967" s="59"/>
      <c r="AV967" s="59"/>
      <c r="AW967" s="59"/>
      <c r="AX967" s="59"/>
      <c r="AY967" s="59"/>
      <c r="AZ967" s="59"/>
      <c r="BA967" s="59"/>
    </row>
    <row r="968" spans="3:53" s="60" customFormat="1" ht="12">
      <c r="C968" s="70"/>
      <c r="D968" s="70"/>
      <c r="E968" s="70"/>
      <c r="F968" s="70"/>
      <c r="G968" s="70"/>
      <c r="H968" s="70"/>
      <c r="I968" s="70"/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66"/>
      <c r="W968" s="66"/>
      <c r="X968" s="66"/>
      <c r="Y968" s="66"/>
      <c r="Z968" s="66"/>
      <c r="AA968" s="70"/>
      <c r="AB968" s="66"/>
      <c r="AC968" s="66"/>
      <c r="AD968" s="66"/>
      <c r="AE968" s="59"/>
      <c r="AF968" s="59"/>
      <c r="AG968" s="59"/>
      <c r="AH968" s="59"/>
      <c r="AI968" s="59"/>
      <c r="AJ968" s="59"/>
      <c r="AK968" s="59"/>
      <c r="AL968" s="59"/>
      <c r="AM968" s="59"/>
      <c r="AN968" s="59"/>
      <c r="AO968" s="59"/>
      <c r="AP968" s="59"/>
      <c r="AQ968" s="59"/>
      <c r="AR968" s="59"/>
      <c r="AS968" s="59"/>
      <c r="AT968" s="59"/>
      <c r="AU968" s="59"/>
      <c r="AV968" s="59"/>
      <c r="AW968" s="59"/>
      <c r="AX968" s="59"/>
      <c r="AY968" s="59"/>
      <c r="AZ968" s="59"/>
      <c r="BA968" s="59"/>
    </row>
    <row r="969" spans="3:53" s="60" customFormat="1" ht="12">
      <c r="C969" s="70"/>
      <c r="D969" s="70"/>
      <c r="E969" s="70"/>
      <c r="F969" s="70"/>
      <c r="G969" s="70"/>
      <c r="H969" s="70"/>
      <c r="I969" s="70"/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66"/>
      <c r="W969" s="66"/>
      <c r="X969" s="66"/>
      <c r="Y969" s="66"/>
      <c r="Z969" s="66"/>
      <c r="AA969" s="70"/>
      <c r="AB969" s="66"/>
      <c r="AC969" s="66"/>
      <c r="AD969" s="66"/>
      <c r="AE969" s="59"/>
      <c r="AF969" s="59"/>
      <c r="AG969" s="59"/>
      <c r="AH969" s="59"/>
      <c r="AI969" s="59"/>
      <c r="AJ969" s="59"/>
      <c r="AK969" s="59"/>
      <c r="AL969" s="59"/>
      <c r="AM969" s="59"/>
      <c r="AN969" s="59"/>
      <c r="AO969" s="59"/>
      <c r="AP969" s="59"/>
      <c r="AQ969" s="59"/>
      <c r="AR969" s="59"/>
      <c r="AS969" s="59"/>
      <c r="AT969" s="59"/>
      <c r="AU969" s="59"/>
      <c r="AV969" s="59"/>
      <c r="AW969" s="59"/>
      <c r="AX969" s="59"/>
      <c r="AY969" s="59"/>
      <c r="AZ969" s="59"/>
      <c r="BA969" s="59"/>
    </row>
    <row r="970" spans="3:53" s="60" customFormat="1" ht="12">
      <c r="C970" s="70"/>
      <c r="D970" s="70"/>
      <c r="E970" s="70"/>
      <c r="F970" s="70"/>
      <c r="G970" s="70"/>
      <c r="H970" s="70"/>
      <c r="I970" s="70"/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66"/>
      <c r="W970" s="66"/>
      <c r="X970" s="66"/>
      <c r="Y970" s="66"/>
      <c r="Z970" s="66"/>
      <c r="AA970" s="70"/>
      <c r="AB970" s="66"/>
      <c r="AC970" s="66"/>
      <c r="AD970" s="66"/>
      <c r="AE970" s="59"/>
      <c r="AF970" s="59"/>
      <c r="AG970" s="59"/>
      <c r="AH970" s="59"/>
      <c r="AI970" s="59"/>
      <c r="AJ970" s="59"/>
      <c r="AK970" s="59"/>
      <c r="AL970" s="59"/>
      <c r="AM970" s="59"/>
      <c r="AN970" s="59"/>
      <c r="AO970" s="59"/>
      <c r="AP970" s="59"/>
      <c r="AQ970" s="59"/>
      <c r="AR970" s="59"/>
      <c r="AS970" s="59"/>
      <c r="AT970" s="59"/>
      <c r="AU970" s="59"/>
      <c r="AV970" s="59"/>
      <c r="AW970" s="59"/>
      <c r="AX970" s="59"/>
      <c r="AY970" s="59"/>
      <c r="AZ970" s="59"/>
      <c r="BA970" s="59"/>
    </row>
    <row r="971" spans="3:53" s="60" customFormat="1" ht="12">
      <c r="C971" s="70"/>
      <c r="D971" s="70"/>
      <c r="E971" s="70"/>
      <c r="F971" s="70"/>
      <c r="G971" s="70"/>
      <c r="H971" s="70"/>
      <c r="I971" s="70"/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66"/>
      <c r="W971" s="66"/>
      <c r="X971" s="66"/>
      <c r="Y971" s="66"/>
      <c r="Z971" s="66"/>
      <c r="AA971" s="70"/>
      <c r="AB971" s="66"/>
      <c r="AC971" s="66"/>
      <c r="AD971" s="66"/>
      <c r="AE971" s="59"/>
      <c r="AF971" s="59"/>
      <c r="AG971" s="59"/>
      <c r="AH971" s="59"/>
      <c r="AI971" s="59"/>
      <c r="AJ971" s="59"/>
      <c r="AK971" s="59"/>
      <c r="AL971" s="59"/>
      <c r="AM971" s="59"/>
      <c r="AN971" s="59"/>
      <c r="AO971" s="59"/>
      <c r="AP971" s="59"/>
      <c r="AQ971" s="59"/>
      <c r="AR971" s="59"/>
      <c r="AS971" s="59"/>
      <c r="AT971" s="59"/>
      <c r="AU971" s="59"/>
      <c r="AV971" s="59"/>
      <c r="AW971" s="59"/>
      <c r="AX971" s="59"/>
      <c r="AY971" s="59"/>
      <c r="AZ971" s="59"/>
      <c r="BA971" s="59"/>
    </row>
    <row r="972" spans="3:53" s="60" customFormat="1" ht="12">
      <c r="C972" s="70"/>
      <c r="D972" s="70"/>
      <c r="E972" s="70"/>
      <c r="F972" s="70"/>
      <c r="G972" s="70"/>
      <c r="H972" s="70"/>
      <c r="I972" s="70"/>
      <c r="J972" s="70"/>
      <c r="K972" s="70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66"/>
      <c r="W972" s="66"/>
      <c r="X972" s="66"/>
      <c r="Y972" s="66"/>
      <c r="Z972" s="66"/>
      <c r="AA972" s="70"/>
      <c r="AB972" s="66"/>
      <c r="AC972" s="66"/>
      <c r="AD972" s="66"/>
      <c r="AE972" s="59"/>
      <c r="AF972" s="59"/>
      <c r="AG972" s="59"/>
      <c r="AH972" s="59"/>
      <c r="AI972" s="59"/>
      <c r="AJ972" s="59"/>
      <c r="AK972" s="59"/>
      <c r="AL972" s="59"/>
      <c r="AM972" s="59"/>
      <c r="AN972" s="59"/>
      <c r="AO972" s="59"/>
      <c r="AP972" s="59"/>
      <c r="AQ972" s="59"/>
      <c r="AR972" s="59"/>
      <c r="AS972" s="59"/>
      <c r="AT972" s="59"/>
      <c r="AU972" s="59"/>
      <c r="AV972" s="59"/>
      <c r="AW972" s="59"/>
      <c r="AX972" s="59"/>
      <c r="AY972" s="59"/>
      <c r="AZ972" s="59"/>
      <c r="BA972" s="59"/>
    </row>
    <row r="973" spans="3:53" s="60" customFormat="1" ht="12">
      <c r="C973" s="70"/>
      <c r="D973" s="70"/>
      <c r="E973" s="70"/>
      <c r="F973" s="70"/>
      <c r="G973" s="70"/>
      <c r="H973" s="70"/>
      <c r="I973" s="70"/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66"/>
      <c r="W973" s="66"/>
      <c r="X973" s="66"/>
      <c r="Y973" s="66"/>
      <c r="Z973" s="66"/>
      <c r="AA973" s="70"/>
      <c r="AB973" s="66"/>
      <c r="AC973" s="66"/>
      <c r="AD973" s="66"/>
      <c r="AE973" s="59"/>
      <c r="AF973" s="59"/>
      <c r="AG973" s="59"/>
      <c r="AH973" s="59"/>
      <c r="AI973" s="59"/>
      <c r="AJ973" s="59"/>
      <c r="AK973" s="59"/>
      <c r="AL973" s="59"/>
      <c r="AM973" s="59"/>
      <c r="AN973" s="59"/>
      <c r="AO973" s="59"/>
      <c r="AP973" s="59"/>
      <c r="AQ973" s="59"/>
      <c r="AR973" s="59"/>
      <c r="AS973" s="59"/>
      <c r="AT973" s="59"/>
      <c r="AU973" s="59"/>
      <c r="AV973" s="59"/>
      <c r="AW973" s="59"/>
      <c r="AX973" s="59"/>
      <c r="AY973" s="59"/>
      <c r="AZ973" s="59"/>
      <c r="BA973" s="59"/>
    </row>
    <row r="974" spans="3:53" s="60" customFormat="1" ht="12">
      <c r="C974" s="70"/>
      <c r="D974" s="70"/>
      <c r="E974" s="70"/>
      <c r="F974" s="70"/>
      <c r="G974" s="70"/>
      <c r="H974" s="70"/>
      <c r="I974" s="70"/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66"/>
      <c r="W974" s="66"/>
      <c r="X974" s="66"/>
      <c r="Y974" s="66"/>
      <c r="Z974" s="66"/>
      <c r="AA974" s="70"/>
      <c r="AB974" s="66"/>
      <c r="AC974" s="66"/>
      <c r="AD974" s="66"/>
      <c r="AE974" s="59"/>
      <c r="AF974" s="59"/>
      <c r="AG974" s="59"/>
      <c r="AH974" s="59"/>
      <c r="AI974" s="59"/>
      <c r="AJ974" s="59"/>
      <c r="AK974" s="59"/>
      <c r="AL974" s="59"/>
      <c r="AM974" s="59"/>
      <c r="AN974" s="59"/>
      <c r="AO974" s="59"/>
      <c r="AP974" s="59"/>
      <c r="AQ974" s="59"/>
      <c r="AR974" s="59"/>
      <c r="AS974" s="59"/>
      <c r="AT974" s="59"/>
      <c r="AU974" s="59"/>
      <c r="AV974" s="59"/>
      <c r="AW974" s="59"/>
      <c r="AX974" s="59"/>
      <c r="AY974" s="59"/>
      <c r="AZ974" s="59"/>
      <c r="BA974" s="59"/>
    </row>
    <row r="975" spans="3:53" s="60" customFormat="1" ht="12">
      <c r="C975" s="70"/>
      <c r="D975" s="70"/>
      <c r="E975" s="70"/>
      <c r="F975" s="70"/>
      <c r="G975" s="70"/>
      <c r="H975" s="70"/>
      <c r="I975" s="70"/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66"/>
      <c r="W975" s="66"/>
      <c r="X975" s="66"/>
      <c r="Y975" s="66"/>
      <c r="Z975" s="66"/>
      <c r="AA975" s="70"/>
      <c r="AB975" s="66"/>
      <c r="AC975" s="66"/>
      <c r="AD975" s="66"/>
      <c r="AE975" s="59"/>
      <c r="AF975" s="59"/>
      <c r="AG975" s="59"/>
      <c r="AH975" s="59"/>
      <c r="AI975" s="59"/>
      <c r="AJ975" s="59"/>
      <c r="AK975" s="59"/>
      <c r="AL975" s="59"/>
      <c r="AM975" s="59"/>
      <c r="AN975" s="59"/>
      <c r="AO975" s="59"/>
      <c r="AP975" s="59"/>
      <c r="AQ975" s="59"/>
      <c r="AR975" s="59"/>
      <c r="AS975" s="59"/>
      <c r="AT975" s="59"/>
      <c r="AU975" s="59"/>
      <c r="AV975" s="59"/>
      <c r="AW975" s="59"/>
      <c r="AX975" s="59"/>
      <c r="AY975" s="59"/>
      <c r="AZ975" s="59"/>
      <c r="BA975" s="59"/>
    </row>
    <row r="976" spans="3:53" s="60" customFormat="1" ht="12">
      <c r="C976" s="70"/>
      <c r="D976" s="70"/>
      <c r="E976" s="70"/>
      <c r="F976" s="70"/>
      <c r="G976" s="70"/>
      <c r="H976" s="70"/>
      <c r="I976" s="70"/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66"/>
      <c r="W976" s="66"/>
      <c r="X976" s="66"/>
      <c r="Y976" s="66"/>
      <c r="Z976" s="66"/>
      <c r="AA976" s="70"/>
      <c r="AB976" s="66"/>
      <c r="AC976" s="66"/>
      <c r="AD976" s="66"/>
      <c r="AE976" s="59"/>
      <c r="AF976" s="59"/>
      <c r="AG976" s="59"/>
      <c r="AH976" s="59"/>
      <c r="AI976" s="59"/>
      <c r="AJ976" s="59"/>
      <c r="AK976" s="59"/>
      <c r="AL976" s="59"/>
      <c r="AM976" s="59"/>
      <c r="AN976" s="59"/>
      <c r="AO976" s="59"/>
      <c r="AP976" s="59"/>
      <c r="AQ976" s="59"/>
      <c r="AR976" s="59"/>
      <c r="AS976" s="59"/>
      <c r="AT976" s="59"/>
      <c r="AU976" s="59"/>
      <c r="AV976" s="59"/>
      <c r="AW976" s="59"/>
      <c r="AX976" s="59"/>
      <c r="AY976" s="59"/>
      <c r="AZ976" s="59"/>
      <c r="BA976" s="59"/>
    </row>
    <row r="977" spans="3:53" s="60" customFormat="1" ht="12">
      <c r="C977" s="70"/>
      <c r="D977" s="70"/>
      <c r="E977" s="70"/>
      <c r="F977" s="70"/>
      <c r="G977" s="70"/>
      <c r="H977" s="70"/>
      <c r="I977" s="70"/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66"/>
      <c r="W977" s="66"/>
      <c r="X977" s="66"/>
      <c r="Y977" s="66"/>
      <c r="Z977" s="66"/>
      <c r="AA977" s="70"/>
      <c r="AB977" s="66"/>
      <c r="AC977" s="66"/>
      <c r="AD977" s="66"/>
      <c r="AE977" s="59"/>
      <c r="AF977" s="59"/>
      <c r="AG977" s="59"/>
      <c r="AH977" s="59"/>
      <c r="AI977" s="59"/>
      <c r="AJ977" s="59"/>
      <c r="AK977" s="59"/>
      <c r="AL977" s="59"/>
      <c r="AM977" s="59"/>
      <c r="AN977" s="59"/>
      <c r="AO977" s="59"/>
      <c r="AP977" s="59"/>
      <c r="AQ977" s="59"/>
      <c r="AR977" s="59"/>
      <c r="AS977" s="59"/>
      <c r="AT977" s="59"/>
      <c r="AU977" s="59"/>
      <c r="AV977" s="59"/>
      <c r="AW977" s="59"/>
      <c r="AX977" s="59"/>
      <c r="AY977" s="59"/>
      <c r="AZ977" s="59"/>
      <c r="BA977" s="59"/>
    </row>
    <row r="978" spans="3:53" s="60" customFormat="1" ht="12">
      <c r="C978" s="70"/>
      <c r="D978" s="70"/>
      <c r="E978" s="70"/>
      <c r="F978" s="70"/>
      <c r="G978" s="70"/>
      <c r="H978" s="70"/>
      <c r="I978" s="70"/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66"/>
      <c r="W978" s="66"/>
      <c r="X978" s="66"/>
      <c r="Y978" s="66"/>
      <c r="Z978" s="66"/>
      <c r="AA978" s="70"/>
      <c r="AB978" s="66"/>
      <c r="AC978" s="66"/>
      <c r="AD978" s="66"/>
      <c r="AE978" s="59"/>
      <c r="AF978" s="59"/>
      <c r="AG978" s="59"/>
      <c r="AH978" s="59"/>
      <c r="AI978" s="59"/>
      <c r="AJ978" s="59"/>
      <c r="AK978" s="59"/>
      <c r="AL978" s="59"/>
      <c r="AM978" s="59"/>
      <c r="AN978" s="59"/>
      <c r="AO978" s="59"/>
      <c r="AP978" s="59"/>
      <c r="AQ978" s="59"/>
      <c r="AR978" s="59"/>
      <c r="AS978" s="59"/>
      <c r="AT978" s="59"/>
      <c r="AU978" s="59"/>
      <c r="AV978" s="59"/>
      <c r="AW978" s="59"/>
      <c r="AX978" s="59"/>
      <c r="AY978" s="59"/>
      <c r="AZ978" s="59"/>
      <c r="BA978" s="59"/>
    </row>
    <row r="979" spans="3:53" s="60" customFormat="1" ht="12">
      <c r="C979" s="70"/>
      <c r="D979" s="70"/>
      <c r="E979" s="70"/>
      <c r="F979" s="70"/>
      <c r="G979" s="70"/>
      <c r="H979" s="70"/>
      <c r="I979" s="70"/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66"/>
      <c r="W979" s="66"/>
      <c r="X979" s="66"/>
      <c r="Y979" s="66"/>
      <c r="Z979" s="66"/>
      <c r="AA979" s="70"/>
      <c r="AB979" s="66"/>
      <c r="AC979" s="66"/>
      <c r="AD979" s="66"/>
      <c r="AE979" s="59"/>
      <c r="AF979" s="59"/>
      <c r="AG979" s="59"/>
      <c r="AH979" s="59"/>
      <c r="AI979" s="59"/>
      <c r="AJ979" s="59"/>
      <c r="AK979" s="59"/>
      <c r="AL979" s="59"/>
      <c r="AM979" s="59"/>
      <c r="AN979" s="59"/>
      <c r="AO979" s="59"/>
      <c r="AP979" s="59"/>
      <c r="AQ979" s="59"/>
      <c r="AR979" s="59"/>
      <c r="AS979" s="59"/>
      <c r="AT979" s="59"/>
      <c r="AU979" s="59"/>
      <c r="AV979" s="59"/>
      <c r="AW979" s="59"/>
      <c r="AX979" s="59"/>
      <c r="AY979" s="59"/>
      <c r="AZ979" s="59"/>
      <c r="BA979" s="59"/>
    </row>
    <row r="980" spans="3:53" s="60" customFormat="1" ht="12">
      <c r="C980" s="70"/>
      <c r="D980" s="70"/>
      <c r="E980" s="70"/>
      <c r="F980" s="70"/>
      <c r="G980" s="70"/>
      <c r="H980" s="70"/>
      <c r="I980" s="70"/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66"/>
      <c r="W980" s="66"/>
      <c r="X980" s="66"/>
      <c r="Y980" s="66"/>
      <c r="Z980" s="66"/>
      <c r="AA980" s="70"/>
      <c r="AB980" s="66"/>
      <c r="AC980" s="66"/>
      <c r="AD980" s="66"/>
      <c r="AE980" s="59"/>
      <c r="AF980" s="59"/>
      <c r="AG980" s="59"/>
      <c r="AH980" s="59"/>
      <c r="AI980" s="59"/>
      <c r="AJ980" s="59"/>
      <c r="AK980" s="59"/>
      <c r="AL980" s="59"/>
      <c r="AM980" s="59"/>
      <c r="AN980" s="59"/>
      <c r="AO980" s="59"/>
      <c r="AP980" s="59"/>
      <c r="AQ980" s="59"/>
      <c r="AR980" s="59"/>
      <c r="AS980" s="59"/>
      <c r="AT980" s="59"/>
      <c r="AU980" s="59"/>
      <c r="AV980" s="59"/>
      <c r="AW980" s="59"/>
      <c r="AX980" s="59"/>
      <c r="AY980" s="59"/>
      <c r="AZ980" s="59"/>
      <c r="BA980" s="59"/>
    </row>
    <row r="981" spans="3:53" s="60" customFormat="1" ht="12">
      <c r="C981" s="70"/>
      <c r="D981" s="70"/>
      <c r="E981" s="70"/>
      <c r="F981" s="70"/>
      <c r="G981" s="70"/>
      <c r="H981" s="70"/>
      <c r="I981" s="70"/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66"/>
      <c r="W981" s="66"/>
      <c r="X981" s="66"/>
      <c r="Y981" s="66"/>
      <c r="Z981" s="66"/>
      <c r="AA981" s="70"/>
      <c r="AB981" s="66"/>
      <c r="AC981" s="66"/>
      <c r="AD981" s="66"/>
      <c r="AE981" s="59"/>
      <c r="AF981" s="59"/>
      <c r="AG981" s="59"/>
      <c r="AH981" s="59"/>
      <c r="AI981" s="59"/>
      <c r="AJ981" s="59"/>
      <c r="AK981" s="59"/>
      <c r="AL981" s="59"/>
      <c r="AM981" s="59"/>
      <c r="AN981" s="59"/>
      <c r="AO981" s="59"/>
      <c r="AP981" s="59"/>
      <c r="AQ981" s="59"/>
      <c r="AR981" s="59"/>
      <c r="AS981" s="59"/>
      <c r="AT981" s="59"/>
      <c r="AU981" s="59"/>
      <c r="AV981" s="59"/>
      <c r="AW981" s="59"/>
      <c r="AX981" s="59"/>
      <c r="AY981" s="59"/>
      <c r="AZ981" s="59"/>
      <c r="BA981" s="59"/>
    </row>
    <row r="982" spans="3:53" s="60" customFormat="1" ht="12">
      <c r="C982" s="70"/>
      <c r="D982" s="70"/>
      <c r="E982" s="70"/>
      <c r="F982" s="70"/>
      <c r="G982" s="70"/>
      <c r="H982" s="70"/>
      <c r="I982" s="70"/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66"/>
      <c r="W982" s="66"/>
      <c r="X982" s="66"/>
      <c r="Y982" s="66"/>
      <c r="Z982" s="66"/>
      <c r="AA982" s="70"/>
      <c r="AB982" s="66"/>
      <c r="AC982" s="66"/>
      <c r="AD982" s="66"/>
      <c r="AE982" s="59"/>
      <c r="AF982" s="59"/>
      <c r="AG982" s="59"/>
      <c r="AH982" s="59"/>
      <c r="AI982" s="59"/>
      <c r="AJ982" s="59"/>
      <c r="AK982" s="59"/>
      <c r="AL982" s="59"/>
      <c r="AM982" s="59"/>
      <c r="AN982" s="59"/>
      <c r="AO982" s="59"/>
      <c r="AP982" s="59"/>
      <c r="AQ982" s="59"/>
      <c r="AR982" s="59"/>
      <c r="AS982" s="59"/>
      <c r="AT982" s="59"/>
      <c r="AU982" s="59"/>
      <c r="AV982" s="59"/>
      <c r="AW982" s="59"/>
      <c r="AX982" s="59"/>
      <c r="AY982" s="59"/>
      <c r="AZ982" s="59"/>
      <c r="BA982" s="59"/>
    </row>
    <row r="983" spans="3:53" s="60" customFormat="1" ht="12">
      <c r="C983" s="70"/>
      <c r="D983" s="70"/>
      <c r="E983" s="70"/>
      <c r="F983" s="70"/>
      <c r="G983" s="70"/>
      <c r="H983" s="70"/>
      <c r="I983" s="70"/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66"/>
      <c r="W983" s="66"/>
      <c r="X983" s="66"/>
      <c r="Y983" s="66"/>
      <c r="Z983" s="66"/>
      <c r="AA983" s="70"/>
      <c r="AB983" s="66"/>
      <c r="AC983" s="66"/>
      <c r="AD983" s="66"/>
      <c r="AE983" s="59"/>
      <c r="AF983" s="59"/>
      <c r="AG983" s="59"/>
      <c r="AH983" s="59"/>
      <c r="AI983" s="59"/>
      <c r="AJ983" s="59"/>
      <c r="AK983" s="59"/>
      <c r="AL983" s="59"/>
      <c r="AM983" s="59"/>
      <c r="AN983" s="59"/>
      <c r="AO983" s="59"/>
      <c r="AP983" s="59"/>
      <c r="AQ983" s="59"/>
      <c r="AR983" s="59"/>
      <c r="AS983" s="59"/>
      <c r="AT983" s="59"/>
      <c r="AU983" s="59"/>
      <c r="AV983" s="59"/>
      <c r="AW983" s="59"/>
      <c r="AX983" s="59"/>
      <c r="AY983" s="59"/>
      <c r="AZ983" s="59"/>
      <c r="BA983" s="59"/>
    </row>
    <row r="984" spans="3:53" s="60" customFormat="1" ht="12">
      <c r="C984" s="70"/>
      <c r="D984" s="70"/>
      <c r="E984" s="70"/>
      <c r="F984" s="70"/>
      <c r="G984" s="70"/>
      <c r="H984" s="70"/>
      <c r="I984" s="70"/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66"/>
      <c r="W984" s="66"/>
      <c r="X984" s="66"/>
      <c r="Y984" s="66"/>
      <c r="Z984" s="66"/>
      <c r="AA984" s="70"/>
      <c r="AB984" s="66"/>
      <c r="AC984" s="66"/>
      <c r="AD984" s="66"/>
      <c r="AE984" s="59"/>
      <c r="AF984" s="59"/>
      <c r="AG984" s="59"/>
      <c r="AH984" s="59"/>
      <c r="AI984" s="59"/>
      <c r="AJ984" s="59"/>
      <c r="AK984" s="59"/>
      <c r="AL984" s="59"/>
      <c r="AM984" s="59"/>
      <c r="AN984" s="59"/>
      <c r="AO984" s="59"/>
      <c r="AP984" s="59"/>
      <c r="AQ984" s="59"/>
      <c r="AR984" s="59"/>
      <c r="AS984" s="59"/>
      <c r="AT984" s="59"/>
      <c r="AU984" s="59"/>
      <c r="AV984" s="59"/>
      <c r="AW984" s="59"/>
      <c r="AX984" s="59"/>
      <c r="AY984" s="59"/>
      <c r="AZ984" s="59"/>
      <c r="BA984" s="59"/>
    </row>
    <row r="985" spans="3:53" s="60" customFormat="1" ht="12">
      <c r="C985" s="70"/>
      <c r="D985" s="70"/>
      <c r="E985" s="70"/>
      <c r="F985" s="70"/>
      <c r="G985" s="70"/>
      <c r="H985" s="70"/>
      <c r="I985" s="70"/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66"/>
      <c r="W985" s="66"/>
      <c r="X985" s="66"/>
      <c r="Y985" s="66"/>
      <c r="Z985" s="66"/>
      <c r="AA985" s="70"/>
      <c r="AB985" s="66"/>
      <c r="AC985" s="66"/>
      <c r="AD985" s="66"/>
      <c r="AE985" s="59"/>
      <c r="AF985" s="59"/>
      <c r="AG985" s="59"/>
      <c r="AH985" s="59"/>
      <c r="AI985" s="59"/>
      <c r="AJ985" s="59"/>
      <c r="AK985" s="59"/>
      <c r="AL985" s="59"/>
      <c r="AM985" s="59"/>
      <c r="AN985" s="59"/>
      <c r="AO985" s="59"/>
      <c r="AP985" s="59"/>
      <c r="AQ985" s="59"/>
      <c r="AR985" s="59"/>
      <c r="AS985" s="59"/>
      <c r="AT985" s="59"/>
      <c r="AU985" s="59"/>
      <c r="AV985" s="59"/>
      <c r="AW985" s="59"/>
      <c r="AX985" s="59"/>
      <c r="AY985" s="59"/>
      <c r="AZ985" s="59"/>
      <c r="BA985" s="59"/>
    </row>
    <row r="986" spans="3:53" s="60" customFormat="1" ht="12">
      <c r="C986" s="70"/>
      <c r="D986" s="70"/>
      <c r="E986" s="70"/>
      <c r="F986" s="70"/>
      <c r="G986" s="70"/>
      <c r="H986" s="70"/>
      <c r="I986" s="70"/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66"/>
      <c r="W986" s="66"/>
      <c r="X986" s="66"/>
      <c r="Y986" s="66"/>
      <c r="Z986" s="66"/>
      <c r="AA986" s="70"/>
      <c r="AB986" s="66"/>
      <c r="AC986" s="66"/>
      <c r="AD986" s="66"/>
      <c r="AE986" s="59"/>
      <c r="AF986" s="59"/>
      <c r="AG986" s="59"/>
      <c r="AH986" s="59"/>
      <c r="AI986" s="59"/>
      <c r="AJ986" s="59"/>
      <c r="AK986" s="59"/>
      <c r="AL986" s="59"/>
      <c r="AM986" s="59"/>
      <c r="AN986" s="59"/>
      <c r="AO986" s="59"/>
      <c r="AP986" s="59"/>
      <c r="AQ986" s="59"/>
      <c r="AR986" s="59"/>
      <c r="AS986" s="59"/>
      <c r="AT986" s="59"/>
      <c r="AU986" s="59"/>
      <c r="AV986" s="59"/>
      <c r="AW986" s="59"/>
      <c r="AX986" s="59"/>
      <c r="AY986" s="59"/>
      <c r="AZ986" s="59"/>
      <c r="BA986" s="59"/>
    </row>
    <row r="987" spans="3:53" s="60" customFormat="1" ht="12">
      <c r="C987" s="70"/>
      <c r="D987" s="70"/>
      <c r="E987" s="70"/>
      <c r="F987" s="70"/>
      <c r="G987" s="70"/>
      <c r="H987" s="70"/>
      <c r="I987" s="70"/>
      <c r="J987" s="70"/>
      <c r="K987" s="70"/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66"/>
      <c r="W987" s="66"/>
      <c r="X987" s="66"/>
      <c r="Y987" s="66"/>
      <c r="Z987" s="66"/>
      <c r="AA987" s="70"/>
      <c r="AB987" s="66"/>
      <c r="AC987" s="66"/>
      <c r="AD987" s="66"/>
      <c r="AE987" s="59"/>
      <c r="AF987" s="59"/>
      <c r="AG987" s="59"/>
      <c r="AH987" s="59"/>
      <c r="AI987" s="59"/>
      <c r="AJ987" s="59"/>
      <c r="AK987" s="59"/>
      <c r="AL987" s="59"/>
      <c r="AM987" s="59"/>
      <c r="AN987" s="59"/>
      <c r="AO987" s="59"/>
      <c r="AP987" s="59"/>
      <c r="AQ987" s="59"/>
      <c r="AR987" s="59"/>
      <c r="AS987" s="59"/>
      <c r="AT987" s="59"/>
      <c r="AU987" s="59"/>
      <c r="AV987" s="59"/>
      <c r="AW987" s="59"/>
      <c r="AX987" s="59"/>
      <c r="AY987" s="59"/>
      <c r="AZ987" s="59"/>
      <c r="BA987" s="59"/>
    </row>
    <row r="988" spans="3:53" s="60" customFormat="1" ht="12">
      <c r="C988" s="70"/>
      <c r="D988" s="70"/>
      <c r="E988" s="70"/>
      <c r="F988" s="70"/>
      <c r="G988" s="70"/>
      <c r="H988" s="70"/>
      <c r="I988" s="70"/>
      <c r="J988" s="70"/>
      <c r="K988" s="70"/>
      <c r="L988" s="70"/>
      <c r="M988" s="70"/>
      <c r="N988" s="70"/>
      <c r="O988" s="70"/>
      <c r="P988" s="70"/>
      <c r="Q988" s="70"/>
      <c r="R988" s="70"/>
      <c r="S988" s="70"/>
      <c r="T988" s="70"/>
      <c r="U988" s="70"/>
      <c r="V988" s="66"/>
      <c r="W988" s="66"/>
      <c r="X988" s="66"/>
      <c r="Y988" s="66"/>
      <c r="Z988" s="66"/>
      <c r="AA988" s="70"/>
      <c r="AB988" s="66"/>
      <c r="AC988" s="66"/>
      <c r="AD988" s="66"/>
      <c r="AE988" s="59"/>
      <c r="AF988" s="59"/>
      <c r="AG988" s="59"/>
      <c r="AH988" s="59"/>
      <c r="AI988" s="59"/>
      <c r="AJ988" s="59"/>
      <c r="AK988" s="59"/>
      <c r="AL988" s="59"/>
      <c r="AM988" s="59"/>
      <c r="AN988" s="59"/>
      <c r="AO988" s="59"/>
      <c r="AP988" s="59"/>
      <c r="AQ988" s="59"/>
      <c r="AR988" s="59"/>
      <c r="AS988" s="59"/>
      <c r="AT988" s="59"/>
      <c r="AU988" s="59"/>
      <c r="AV988" s="59"/>
      <c r="AW988" s="59"/>
      <c r="AX988" s="59"/>
      <c r="AY988" s="59"/>
      <c r="AZ988" s="59"/>
      <c r="BA988" s="59"/>
    </row>
    <row r="989" spans="3:53" s="60" customFormat="1" ht="12">
      <c r="C989" s="70"/>
      <c r="D989" s="70"/>
      <c r="E989" s="70"/>
      <c r="F989" s="70"/>
      <c r="G989" s="70"/>
      <c r="H989" s="70"/>
      <c r="I989" s="70"/>
      <c r="J989" s="70"/>
      <c r="K989" s="70"/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66"/>
      <c r="W989" s="66"/>
      <c r="X989" s="66"/>
      <c r="Y989" s="66"/>
      <c r="Z989" s="66"/>
      <c r="AA989" s="70"/>
      <c r="AB989" s="66"/>
      <c r="AC989" s="66"/>
      <c r="AD989" s="66"/>
      <c r="AE989" s="59"/>
      <c r="AF989" s="59"/>
      <c r="AG989" s="59"/>
      <c r="AH989" s="59"/>
      <c r="AI989" s="59"/>
      <c r="AJ989" s="59"/>
      <c r="AK989" s="59"/>
      <c r="AL989" s="59"/>
      <c r="AM989" s="59"/>
      <c r="AN989" s="59"/>
      <c r="AO989" s="59"/>
      <c r="AP989" s="59"/>
      <c r="AQ989" s="59"/>
      <c r="AR989" s="59"/>
      <c r="AS989" s="59"/>
      <c r="AT989" s="59"/>
      <c r="AU989" s="59"/>
      <c r="AV989" s="59"/>
      <c r="AW989" s="59"/>
      <c r="AX989" s="59"/>
      <c r="AY989" s="59"/>
      <c r="AZ989" s="59"/>
      <c r="BA989" s="59"/>
    </row>
    <row r="990" spans="3:53" s="60" customFormat="1" ht="12">
      <c r="C990" s="70"/>
      <c r="D990" s="70"/>
      <c r="E990" s="70"/>
      <c r="F990" s="70"/>
      <c r="G990" s="70"/>
      <c r="H990" s="70"/>
      <c r="I990" s="70"/>
      <c r="J990" s="70"/>
      <c r="K990" s="70"/>
      <c r="L990" s="70"/>
      <c r="M990" s="70"/>
      <c r="N990" s="70"/>
      <c r="O990" s="70"/>
      <c r="P990" s="70"/>
      <c r="Q990" s="70"/>
      <c r="R990" s="70"/>
      <c r="S990" s="70"/>
      <c r="T990" s="70"/>
      <c r="U990" s="70"/>
      <c r="V990" s="66"/>
      <c r="W990" s="66"/>
      <c r="X990" s="66"/>
      <c r="Y990" s="66"/>
      <c r="Z990" s="66"/>
      <c r="AA990" s="70"/>
      <c r="AB990" s="66"/>
      <c r="AC990" s="66"/>
      <c r="AD990" s="66"/>
      <c r="AE990" s="59"/>
      <c r="AF990" s="59"/>
      <c r="AG990" s="59"/>
      <c r="AH990" s="59"/>
      <c r="AI990" s="59"/>
      <c r="AJ990" s="59"/>
      <c r="AK990" s="59"/>
      <c r="AL990" s="59"/>
      <c r="AM990" s="59"/>
      <c r="AN990" s="59"/>
      <c r="AO990" s="59"/>
      <c r="AP990" s="59"/>
      <c r="AQ990" s="59"/>
      <c r="AR990" s="59"/>
      <c r="AS990" s="59"/>
      <c r="AT990" s="59"/>
      <c r="AU990" s="59"/>
      <c r="AV990" s="59"/>
      <c r="AW990" s="59"/>
      <c r="AX990" s="59"/>
      <c r="AY990" s="59"/>
      <c r="AZ990" s="59"/>
      <c r="BA990" s="59"/>
    </row>
    <row r="991" spans="3:53" s="60" customFormat="1" ht="12">
      <c r="C991" s="70"/>
      <c r="D991" s="70"/>
      <c r="E991" s="70"/>
      <c r="F991" s="70"/>
      <c r="G991" s="70"/>
      <c r="H991" s="70"/>
      <c r="I991" s="70"/>
      <c r="J991" s="70"/>
      <c r="K991" s="70"/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66"/>
      <c r="W991" s="66"/>
      <c r="X991" s="66"/>
      <c r="Y991" s="66"/>
      <c r="Z991" s="66"/>
      <c r="AA991" s="70"/>
      <c r="AB991" s="66"/>
      <c r="AC991" s="66"/>
      <c r="AD991" s="66"/>
      <c r="AE991" s="59"/>
      <c r="AF991" s="59"/>
      <c r="AG991" s="59"/>
      <c r="AH991" s="59"/>
      <c r="AI991" s="59"/>
      <c r="AJ991" s="59"/>
      <c r="AK991" s="59"/>
      <c r="AL991" s="59"/>
      <c r="AM991" s="59"/>
      <c r="AN991" s="59"/>
      <c r="AO991" s="59"/>
      <c r="AP991" s="59"/>
      <c r="AQ991" s="59"/>
      <c r="AR991" s="59"/>
      <c r="AS991" s="59"/>
      <c r="AT991" s="59"/>
      <c r="AU991" s="59"/>
      <c r="AV991" s="59"/>
      <c r="AW991" s="59"/>
      <c r="AX991" s="59"/>
      <c r="AY991" s="59"/>
      <c r="AZ991" s="59"/>
      <c r="BA991" s="59"/>
    </row>
    <row r="992" spans="3:53" s="60" customFormat="1" ht="12">
      <c r="C992" s="70"/>
      <c r="D992" s="70"/>
      <c r="E992" s="70"/>
      <c r="F992" s="70"/>
      <c r="G992" s="70"/>
      <c r="H992" s="70"/>
      <c r="I992" s="70"/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66"/>
      <c r="W992" s="66"/>
      <c r="X992" s="66"/>
      <c r="Y992" s="66"/>
      <c r="Z992" s="66"/>
      <c r="AA992" s="70"/>
      <c r="AB992" s="66"/>
      <c r="AC992" s="66"/>
      <c r="AD992" s="66"/>
      <c r="AE992" s="59"/>
      <c r="AF992" s="59"/>
      <c r="AG992" s="59"/>
      <c r="AH992" s="59"/>
      <c r="AI992" s="59"/>
      <c r="AJ992" s="59"/>
      <c r="AK992" s="59"/>
      <c r="AL992" s="59"/>
      <c r="AM992" s="59"/>
      <c r="AN992" s="59"/>
      <c r="AO992" s="59"/>
      <c r="AP992" s="59"/>
      <c r="AQ992" s="59"/>
      <c r="AR992" s="59"/>
      <c r="AS992" s="59"/>
      <c r="AT992" s="59"/>
      <c r="AU992" s="59"/>
      <c r="AV992" s="59"/>
      <c r="AW992" s="59"/>
      <c r="AX992" s="59"/>
      <c r="AY992" s="59"/>
      <c r="AZ992" s="59"/>
      <c r="BA992" s="59"/>
    </row>
    <row r="993" spans="3:53" s="60" customFormat="1" ht="12">
      <c r="C993" s="70"/>
      <c r="D993" s="70"/>
      <c r="E993" s="70"/>
      <c r="F993" s="70"/>
      <c r="G993" s="70"/>
      <c r="H993" s="70"/>
      <c r="I993" s="70"/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66"/>
      <c r="W993" s="66"/>
      <c r="X993" s="66"/>
      <c r="Y993" s="66"/>
      <c r="Z993" s="66"/>
      <c r="AA993" s="70"/>
      <c r="AB993" s="66"/>
      <c r="AC993" s="66"/>
      <c r="AD993" s="66"/>
      <c r="AE993" s="59"/>
      <c r="AF993" s="59"/>
      <c r="AG993" s="59"/>
      <c r="AH993" s="59"/>
      <c r="AI993" s="59"/>
      <c r="AJ993" s="59"/>
      <c r="AK993" s="59"/>
      <c r="AL993" s="59"/>
      <c r="AM993" s="59"/>
      <c r="AN993" s="59"/>
      <c r="AO993" s="59"/>
      <c r="AP993" s="59"/>
      <c r="AQ993" s="59"/>
      <c r="AR993" s="59"/>
      <c r="AS993" s="59"/>
      <c r="AT993" s="59"/>
      <c r="AU993" s="59"/>
      <c r="AV993" s="59"/>
      <c r="AW993" s="59"/>
      <c r="AX993" s="59"/>
      <c r="AY993" s="59"/>
      <c r="AZ993" s="59"/>
      <c r="BA993" s="59"/>
    </row>
    <row r="994" spans="3:53" s="60" customFormat="1" ht="12">
      <c r="C994" s="70"/>
      <c r="D994" s="70"/>
      <c r="E994" s="70"/>
      <c r="F994" s="70"/>
      <c r="G994" s="70"/>
      <c r="H994" s="70"/>
      <c r="I994" s="70"/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66"/>
      <c r="W994" s="66"/>
      <c r="X994" s="66"/>
      <c r="Y994" s="66"/>
      <c r="Z994" s="66"/>
      <c r="AA994" s="70"/>
      <c r="AB994" s="66"/>
      <c r="AC994" s="66"/>
      <c r="AD994" s="66"/>
      <c r="AE994" s="59"/>
      <c r="AF994" s="59"/>
      <c r="AG994" s="59"/>
      <c r="AH994" s="59"/>
      <c r="AI994" s="59"/>
      <c r="AJ994" s="59"/>
      <c r="AK994" s="59"/>
      <c r="AL994" s="59"/>
      <c r="AM994" s="59"/>
      <c r="AN994" s="59"/>
      <c r="AO994" s="59"/>
      <c r="AP994" s="59"/>
      <c r="AQ994" s="59"/>
      <c r="AR994" s="59"/>
      <c r="AS994" s="59"/>
      <c r="AT994" s="59"/>
      <c r="AU994" s="59"/>
      <c r="AV994" s="59"/>
      <c r="AW994" s="59"/>
      <c r="AX994" s="59"/>
      <c r="AY994" s="59"/>
      <c r="AZ994" s="59"/>
      <c r="BA994" s="59"/>
    </row>
    <row r="995" spans="3:53" s="60" customFormat="1" ht="12">
      <c r="C995" s="70"/>
      <c r="D995" s="70"/>
      <c r="E995" s="70"/>
      <c r="F995" s="70"/>
      <c r="G995" s="70"/>
      <c r="H995" s="70"/>
      <c r="I995" s="70"/>
      <c r="J995" s="70"/>
      <c r="K995" s="70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66"/>
      <c r="W995" s="66"/>
      <c r="X995" s="66"/>
      <c r="Y995" s="66"/>
      <c r="Z995" s="66"/>
      <c r="AA995" s="70"/>
      <c r="AB995" s="66"/>
      <c r="AC995" s="66"/>
      <c r="AD995" s="66"/>
      <c r="AE995" s="59"/>
      <c r="AF995" s="59"/>
      <c r="AG995" s="59"/>
      <c r="AH995" s="59"/>
      <c r="AI995" s="59"/>
      <c r="AJ995" s="59"/>
      <c r="AK995" s="59"/>
      <c r="AL995" s="59"/>
      <c r="AM995" s="59"/>
      <c r="AN995" s="59"/>
      <c r="AO995" s="59"/>
      <c r="AP995" s="59"/>
      <c r="AQ995" s="59"/>
      <c r="AR995" s="59"/>
      <c r="AS995" s="59"/>
      <c r="AT995" s="59"/>
      <c r="AU995" s="59"/>
      <c r="AV995" s="59"/>
      <c r="AW995" s="59"/>
      <c r="AX995" s="59"/>
      <c r="AY995" s="59"/>
      <c r="AZ995" s="59"/>
      <c r="BA995" s="59"/>
    </row>
    <row r="996" spans="3:53" s="60" customFormat="1" ht="12">
      <c r="C996" s="70"/>
      <c r="D996" s="70"/>
      <c r="E996" s="70"/>
      <c r="F996" s="70"/>
      <c r="G996" s="70"/>
      <c r="H996" s="70"/>
      <c r="I996" s="70"/>
      <c r="J996" s="70"/>
      <c r="K996" s="70"/>
      <c r="L996" s="70"/>
      <c r="M996" s="70"/>
      <c r="N996" s="70"/>
      <c r="O996" s="70"/>
      <c r="P996" s="70"/>
      <c r="Q996" s="70"/>
      <c r="R996" s="70"/>
      <c r="S996" s="70"/>
      <c r="T996" s="70"/>
      <c r="U996" s="70"/>
      <c r="V996" s="66"/>
      <c r="W996" s="66"/>
      <c r="X996" s="66"/>
      <c r="Y996" s="66"/>
      <c r="Z996" s="66"/>
      <c r="AA996" s="70"/>
      <c r="AB996" s="66"/>
      <c r="AC996" s="66"/>
      <c r="AD996" s="66"/>
      <c r="AE996" s="59"/>
      <c r="AF996" s="59"/>
      <c r="AG996" s="59"/>
      <c r="AH996" s="59"/>
      <c r="AI996" s="59"/>
      <c r="AJ996" s="59"/>
      <c r="AK996" s="59"/>
      <c r="AL996" s="59"/>
      <c r="AM996" s="59"/>
      <c r="AN996" s="59"/>
      <c r="AO996" s="59"/>
      <c r="AP996" s="59"/>
      <c r="AQ996" s="59"/>
      <c r="AR996" s="59"/>
      <c r="AS996" s="59"/>
      <c r="AT996" s="59"/>
      <c r="AU996" s="59"/>
      <c r="AV996" s="59"/>
      <c r="AW996" s="59"/>
      <c r="AX996" s="59"/>
      <c r="AY996" s="59"/>
      <c r="AZ996" s="59"/>
      <c r="BA996" s="59"/>
    </row>
    <row r="997" spans="3:53" s="60" customFormat="1" ht="12">
      <c r="C997" s="70"/>
      <c r="D997" s="70"/>
      <c r="E997" s="70"/>
      <c r="F997" s="70"/>
      <c r="G997" s="70"/>
      <c r="H997" s="70"/>
      <c r="I997" s="70"/>
      <c r="J997" s="70"/>
      <c r="K997" s="70"/>
      <c r="L997" s="70"/>
      <c r="M997" s="70"/>
      <c r="N997" s="70"/>
      <c r="O997" s="70"/>
      <c r="P997" s="70"/>
      <c r="Q997" s="70"/>
      <c r="R997" s="70"/>
      <c r="S997" s="70"/>
      <c r="T997" s="70"/>
      <c r="U997" s="70"/>
      <c r="V997" s="66"/>
      <c r="W997" s="66"/>
      <c r="X997" s="66"/>
      <c r="Y997" s="66"/>
      <c r="Z997" s="66"/>
      <c r="AA997" s="70"/>
      <c r="AB997" s="66"/>
      <c r="AC997" s="66"/>
      <c r="AD997" s="66"/>
      <c r="AE997" s="59"/>
      <c r="AF997" s="59"/>
      <c r="AG997" s="59"/>
      <c r="AH997" s="59"/>
      <c r="AI997" s="59"/>
      <c r="AJ997" s="59"/>
      <c r="AK997" s="59"/>
      <c r="AL997" s="59"/>
      <c r="AM997" s="59"/>
      <c r="AN997" s="59"/>
      <c r="AO997" s="59"/>
      <c r="AP997" s="59"/>
      <c r="AQ997" s="59"/>
      <c r="AR997" s="59"/>
      <c r="AS997" s="59"/>
      <c r="AT997" s="59"/>
      <c r="AU997" s="59"/>
      <c r="AV997" s="59"/>
      <c r="AW997" s="59"/>
      <c r="AX997" s="59"/>
      <c r="AY997" s="59"/>
      <c r="AZ997" s="59"/>
      <c r="BA997" s="59"/>
    </row>
    <row r="998" spans="3:53" s="60" customFormat="1" ht="12">
      <c r="C998" s="70"/>
      <c r="D998" s="70"/>
      <c r="E998" s="70"/>
      <c r="F998" s="70"/>
      <c r="G998" s="70"/>
      <c r="H998" s="70"/>
      <c r="I998" s="70"/>
      <c r="J998" s="70"/>
      <c r="K998" s="70"/>
      <c r="L998" s="70"/>
      <c r="M998" s="70"/>
      <c r="N998" s="70"/>
      <c r="O998" s="70"/>
      <c r="P998" s="70"/>
      <c r="Q998" s="70"/>
      <c r="R998" s="70"/>
      <c r="S998" s="70"/>
      <c r="T998" s="70"/>
      <c r="U998" s="70"/>
      <c r="V998" s="66"/>
      <c r="W998" s="66"/>
      <c r="X998" s="66"/>
      <c r="Y998" s="66"/>
      <c r="Z998" s="66"/>
      <c r="AA998" s="70"/>
      <c r="AB998" s="66"/>
      <c r="AC998" s="66"/>
      <c r="AD998" s="66"/>
      <c r="AE998" s="59"/>
      <c r="AF998" s="59"/>
      <c r="AG998" s="59"/>
      <c r="AH998" s="59"/>
      <c r="AI998" s="59"/>
      <c r="AJ998" s="59"/>
      <c r="AK998" s="59"/>
      <c r="AL998" s="59"/>
      <c r="AM998" s="59"/>
      <c r="AN998" s="59"/>
      <c r="AO998" s="59"/>
      <c r="AP998" s="59"/>
      <c r="AQ998" s="59"/>
      <c r="AR998" s="59"/>
      <c r="AS998" s="59"/>
      <c r="AT998" s="59"/>
      <c r="AU998" s="59"/>
      <c r="AV998" s="59"/>
      <c r="AW998" s="59"/>
      <c r="AX998" s="59"/>
      <c r="AY998" s="59"/>
      <c r="AZ998" s="59"/>
      <c r="BA998" s="59"/>
    </row>
    <row r="999" spans="3:53" s="60" customFormat="1" ht="12">
      <c r="C999" s="70"/>
      <c r="D999" s="70"/>
      <c r="E999" s="70"/>
      <c r="F999" s="70"/>
      <c r="G999" s="70"/>
      <c r="H999" s="70"/>
      <c r="I999" s="70"/>
      <c r="J999" s="70"/>
      <c r="K999" s="70"/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66"/>
      <c r="W999" s="66"/>
      <c r="X999" s="66"/>
      <c r="Y999" s="66"/>
      <c r="Z999" s="66"/>
      <c r="AA999" s="70"/>
      <c r="AB999" s="66"/>
      <c r="AC999" s="66"/>
      <c r="AD999" s="66"/>
      <c r="AE999" s="59"/>
      <c r="AF999" s="59"/>
      <c r="AG999" s="59"/>
      <c r="AH999" s="59"/>
      <c r="AI999" s="59"/>
      <c r="AJ999" s="59"/>
      <c r="AK999" s="59"/>
      <c r="AL999" s="59"/>
      <c r="AM999" s="59"/>
      <c r="AN999" s="59"/>
      <c r="AO999" s="59"/>
      <c r="AP999" s="59"/>
      <c r="AQ999" s="59"/>
      <c r="AR999" s="59"/>
      <c r="AS999" s="59"/>
      <c r="AT999" s="59"/>
      <c r="AU999" s="59"/>
      <c r="AV999" s="59"/>
      <c r="AW999" s="59"/>
      <c r="AX999" s="59"/>
      <c r="AY999" s="59"/>
      <c r="AZ999" s="59"/>
      <c r="BA999" s="59"/>
    </row>
    <row r="1000" spans="3:53" s="60" customFormat="1" ht="12">
      <c r="C1000" s="70"/>
      <c r="D1000" s="70"/>
      <c r="E1000" s="70"/>
      <c r="F1000" s="70"/>
      <c r="G1000" s="70"/>
      <c r="H1000" s="70"/>
      <c r="I1000" s="70"/>
      <c r="J1000" s="70"/>
      <c r="K1000" s="70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66"/>
      <c r="W1000" s="66"/>
      <c r="X1000" s="66"/>
      <c r="Y1000" s="66"/>
      <c r="Z1000" s="66"/>
      <c r="AA1000" s="70"/>
      <c r="AB1000" s="66"/>
      <c r="AC1000" s="66"/>
      <c r="AD1000" s="66"/>
      <c r="AE1000" s="59"/>
      <c r="AF1000" s="59"/>
      <c r="AG1000" s="59"/>
      <c r="AH1000" s="59"/>
      <c r="AI1000" s="59"/>
      <c r="AJ1000" s="59"/>
      <c r="AK1000" s="59"/>
      <c r="AL1000" s="59"/>
      <c r="AM1000" s="59"/>
      <c r="AN1000" s="59"/>
      <c r="AO1000" s="59"/>
      <c r="AP1000" s="59"/>
      <c r="AQ1000" s="59"/>
      <c r="AR1000" s="59"/>
      <c r="AS1000" s="59"/>
      <c r="AT1000" s="59"/>
      <c r="AU1000" s="59"/>
      <c r="AV1000" s="59"/>
      <c r="AW1000" s="59"/>
      <c r="AX1000" s="59"/>
      <c r="AY1000" s="59"/>
      <c r="AZ1000" s="59"/>
      <c r="BA1000" s="59"/>
    </row>
    <row r="1001" spans="3:53" s="60" customFormat="1" ht="12">
      <c r="C1001" s="70"/>
      <c r="D1001" s="70"/>
      <c r="E1001" s="70"/>
      <c r="F1001" s="70"/>
      <c r="G1001" s="70"/>
      <c r="H1001" s="70"/>
      <c r="I1001" s="70"/>
      <c r="J1001" s="70"/>
      <c r="K1001" s="70"/>
      <c r="L1001" s="70"/>
      <c r="M1001" s="70"/>
      <c r="N1001" s="70"/>
      <c r="O1001" s="70"/>
      <c r="P1001" s="70"/>
      <c r="Q1001" s="70"/>
      <c r="R1001" s="70"/>
      <c r="S1001" s="70"/>
      <c r="T1001" s="70"/>
      <c r="U1001" s="70"/>
      <c r="V1001" s="66"/>
      <c r="W1001" s="66"/>
      <c r="X1001" s="66"/>
      <c r="Y1001" s="66"/>
      <c r="Z1001" s="66"/>
      <c r="AA1001" s="70"/>
      <c r="AB1001" s="66"/>
      <c r="AC1001" s="66"/>
      <c r="AD1001" s="66"/>
      <c r="AE1001" s="59"/>
      <c r="AF1001" s="59"/>
      <c r="AG1001" s="59"/>
      <c r="AH1001" s="59"/>
      <c r="AI1001" s="59"/>
      <c r="AJ1001" s="59"/>
      <c r="AK1001" s="59"/>
      <c r="AL1001" s="59"/>
      <c r="AM1001" s="59"/>
      <c r="AN1001" s="59"/>
      <c r="AO1001" s="59"/>
      <c r="AP1001" s="59"/>
      <c r="AQ1001" s="59"/>
      <c r="AR1001" s="59"/>
      <c r="AS1001" s="59"/>
      <c r="AT1001" s="59"/>
      <c r="AU1001" s="59"/>
      <c r="AV1001" s="59"/>
      <c r="AW1001" s="59"/>
      <c r="AX1001" s="59"/>
      <c r="AY1001" s="59"/>
      <c r="AZ1001" s="59"/>
      <c r="BA1001" s="59"/>
    </row>
    <row r="1002" spans="3:53" s="60" customFormat="1" ht="12">
      <c r="C1002" s="70"/>
      <c r="D1002" s="70"/>
      <c r="E1002" s="70"/>
      <c r="F1002" s="70"/>
      <c r="G1002" s="70"/>
      <c r="H1002" s="70"/>
      <c r="I1002" s="70"/>
      <c r="J1002" s="70"/>
      <c r="K1002" s="70"/>
      <c r="L1002" s="70"/>
      <c r="M1002" s="70"/>
      <c r="N1002" s="70"/>
      <c r="O1002" s="70"/>
      <c r="P1002" s="70"/>
      <c r="Q1002" s="70"/>
      <c r="R1002" s="70"/>
      <c r="S1002" s="70"/>
      <c r="T1002" s="70"/>
      <c r="U1002" s="70"/>
      <c r="V1002" s="66"/>
      <c r="W1002" s="66"/>
      <c r="X1002" s="66"/>
      <c r="Y1002" s="66"/>
      <c r="Z1002" s="66"/>
      <c r="AA1002" s="70"/>
      <c r="AB1002" s="66"/>
      <c r="AC1002" s="66"/>
      <c r="AD1002" s="66"/>
      <c r="AE1002" s="59"/>
      <c r="AF1002" s="59"/>
      <c r="AG1002" s="59"/>
      <c r="AH1002" s="59"/>
      <c r="AI1002" s="59"/>
      <c r="AJ1002" s="59"/>
      <c r="AK1002" s="59"/>
      <c r="AL1002" s="59"/>
      <c r="AM1002" s="59"/>
      <c r="AN1002" s="59"/>
      <c r="AO1002" s="59"/>
      <c r="AP1002" s="59"/>
      <c r="AQ1002" s="59"/>
      <c r="AR1002" s="59"/>
      <c r="AS1002" s="59"/>
      <c r="AT1002" s="59"/>
      <c r="AU1002" s="59"/>
      <c r="AV1002" s="59"/>
      <c r="AW1002" s="59"/>
      <c r="AX1002" s="59"/>
      <c r="AY1002" s="59"/>
      <c r="AZ1002" s="59"/>
      <c r="BA1002" s="59"/>
    </row>
    <row r="1003" spans="3:53" s="60" customFormat="1" ht="12">
      <c r="C1003" s="70"/>
      <c r="D1003" s="70"/>
      <c r="E1003" s="70"/>
      <c r="F1003" s="70"/>
      <c r="G1003" s="70"/>
      <c r="H1003" s="70"/>
      <c r="I1003" s="70"/>
      <c r="J1003" s="70"/>
      <c r="K1003" s="70"/>
      <c r="L1003" s="70"/>
      <c r="M1003" s="70"/>
      <c r="N1003" s="70"/>
      <c r="O1003" s="70"/>
      <c r="P1003" s="70"/>
      <c r="Q1003" s="70"/>
      <c r="R1003" s="70"/>
      <c r="S1003" s="70"/>
      <c r="T1003" s="70"/>
      <c r="U1003" s="70"/>
      <c r="V1003" s="66"/>
      <c r="W1003" s="66"/>
      <c r="X1003" s="66"/>
      <c r="Y1003" s="66"/>
      <c r="Z1003" s="66"/>
      <c r="AA1003" s="70"/>
      <c r="AB1003" s="66"/>
      <c r="AC1003" s="66"/>
      <c r="AD1003" s="66"/>
      <c r="AE1003" s="59"/>
      <c r="AF1003" s="59"/>
      <c r="AG1003" s="59"/>
      <c r="AH1003" s="59"/>
      <c r="AI1003" s="59"/>
      <c r="AJ1003" s="59"/>
      <c r="AK1003" s="59"/>
      <c r="AL1003" s="59"/>
      <c r="AM1003" s="59"/>
      <c r="AN1003" s="59"/>
      <c r="AO1003" s="59"/>
      <c r="AP1003" s="59"/>
      <c r="AQ1003" s="59"/>
      <c r="AR1003" s="59"/>
      <c r="AS1003" s="59"/>
      <c r="AT1003" s="59"/>
      <c r="AU1003" s="59"/>
      <c r="AV1003" s="59"/>
      <c r="AW1003" s="59"/>
      <c r="AX1003" s="59"/>
      <c r="AY1003" s="59"/>
      <c r="AZ1003" s="59"/>
      <c r="BA1003" s="59"/>
    </row>
  </sheetData>
  <sheetProtection/>
  <mergeCells count="20">
    <mergeCell ref="E2:F2"/>
    <mergeCell ref="I2:J2"/>
    <mergeCell ref="M2:N2"/>
    <mergeCell ref="Q2:R2"/>
    <mergeCell ref="Y15:AA15"/>
    <mergeCell ref="Y11:AA11"/>
    <mergeCell ref="Y6:AA8"/>
    <mergeCell ref="Y13:AA13"/>
    <mergeCell ref="V8:W8"/>
    <mergeCell ref="V5:W7"/>
    <mergeCell ref="K1:R1"/>
    <mergeCell ref="T1:AA1"/>
    <mergeCell ref="A1:C1"/>
    <mergeCell ref="G1:H1"/>
    <mergeCell ref="S2:T2"/>
    <mergeCell ref="A2:B2"/>
    <mergeCell ref="C2:D2"/>
    <mergeCell ref="G2:H2"/>
    <mergeCell ref="K2:L2"/>
    <mergeCell ref="O2:P2"/>
  </mergeCells>
  <printOptions/>
  <pageMargins left="0.07874015748031496" right="0.11811023622047245" top="0.5118110236220472" bottom="0.4724409448818898" header="0.31496062992125984" footer="0.31496062992125984"/>
  <pageSetup fitToWidth="2" horizontalDpi="600" verticalDpi="600" orientation="landscape" paperSize="9" r:id="rId4"/>
  <rowBreaks count="1" manualBreakCount="1">
    <brk id="14" max="19" man="1"/>
  </rowBreaks>
  <colBreaks count="2" manualBreakCount="2">
    <brk id="10" max="13" man="1"/>
    <brk id="20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tabColor indexed="11"/>
  </sheetPr>
  <dimension ref="A1:CV255"/>
  <sheetViews>
    <sheetView zoomScale="70" zoomScaleNormal="70" zoomScalePageLayoutView="0" workbookViewId="0" topLeftCell="A7">
      <selection activeCell="AX19" sqref="AX19"/>
    </sheetView>
  </sheetViews>
  <sheetFormatPr defaultColWidth="11.57421875" defaultRowHeight="12.75"/>
  <cols>
    <col min="1" max="1" width="1.28515625" style="127" customWidth="1"/>
    <col min="2" max="2" width="19.8515625" style="78" customWidth="1"/>
    <col min="3" max="3" width="1.8515625" style="135" customWidth="1"/>
    <col min="4" max="4" width="19.8515625" style="78" customWidth="1"/>
    <col min="5" max="5" width="0.85546875" style="136" customWidth="1"/>
    <col min="6" max="6" width="5.57421875" style="78" customWidth="1"/>
    <col min="7" max="7" width="1.421875" style="115" customWidth="1"/>
    <col min="8" max="8" width="4.8515625" style="137" customWidth="1"/>
    <col min="9" max="9" width="3.140625" style="78" hidden="1" customWidth="1"/>
    <col min="10" max="10" width="1.7109375" style="78" hidden="1" customWidth="1"/>
    <col min="11" max="11" width="3.140625" style="78" hidden="1" customWidth="1"/>
    <col min="12" max="12" width="3.140625" style="138" hidden="1" customWidth="1"/>
    <col min="13" max="13" width="0.85546875" style="139" hidden="1" customWidth="1"/>
    <col min="14" max="14" width="3.140625" style="138" hidden="1" customWidth="1"/>
    <col min="15" max="15" width="1.57421875" style="73" customWidth="1"/>
    <col min="16" max="16" width="19.8515625" style="78" customWidth="1"/>
    <col min="17" max="17" width="1.8515625" style="135" customWidth="1"/>
    <col min="18" max="18" width="19.8515625" style="78" customWidth="1"/>
    <col min="19" max="19" width="0.9921875" style="140" customWidth="1"/>
    <col min="20" max="20" width="5.421875" style="78" customWidth="1"/>
    <col min="21" max="21" width="1.57421875" style="115" customWidth="1"/>
    <col min="22" max="22" width="5.140625" style="137" customWidth="1"/>
    <col min="23" max="23" width="3.00390625" style="78" hidden="1" customWidth="1"/>
    <col min="24" max="24" width="1.7109375" style="78" hidden="1" customWidth="1"/>
    <col min="25" max="25" width="3.00390625" style="78" hidden="1" customWidth="1"/>
    <col min="26" max="26" width="3.28125" style="78" hidden="1" customWidth="1"/>
    <col min="27" max="27" width="0.9921875" style="115" hidden="1" customWidth="1"/>
    <col min="28" max="28" width="3.28125" style="137" hidden="1" customWidth="1"/>
    <col min="29" max="29" width="1.57421875" style="78" customWidth="1"/>
    <col min="30" max="30" width="19.8515625" style="78" customWidth="1"/>
    <col min="31" max="31" width="1.8515625" style="135" customWidth="1"/>
    <col min="32" max="32" width="19.8515625" style="78" customWidth="1"/>
    <col min="33" max="33" width="0.9921875" style="140" customWidth="1"/>
    <col min="34" max="34" width="5.421875" style="78" customWidth="1"/>
    <col min="35" max="35" width="1.421875" style="115" customWidth="1"/>
    <col min="36" max="36" width="5.140625" style="137" customWidth="1"/>
    <col min="37" max="37" width="2.7109375" style="137" hidden="1" customWidth="1"/>
    <col min="38" max="38" width="2.140625" style="137" hidden="1" customWidth="1"/>
    <col min="39" max="39" width="2.7109375" style="137" hidden="1" customWidth="1"/>
    <col min="40" max="40" width="3.140625" style="78" hidden="1" customWidth="1"/>
    <col min="41" max="41" width="1.1484375" style="115" hidden="1" customWidth="1"/>
    <col min="42" max="42" width="3.421875" style="137" hidden="1" customWidth="1"/>
    <col min="43" max="43" width="1.421875" style="78" customWidth="1"/>
    <col min="44" max="44" width="19.8515625" style="78" customWidth="1"/>
    <col min="45" max="45" width="1.8515625" style="135" customWidth="1"/>
    <col min="46" max="46" width="19.8515625" style="78" customWidth="1"/>
    <col min="47" max="47" width="0.9921875" style="140" customWidth="1"/>
    <col min="48" max="48" width="5.421875" style="78" customWidth="1"/>
    <col min="49" max="49" width="1.421875" style="115" customWidth="1"/>
    <col min="50" max="50" width="5.57421875" style="137" customWidth="1"/>
    <col min="51" max="51" width="3.421875" style="78" hidden="1" customWidth="1"/>
    <col min="52" max="52" width="1.57421875" style="78" hidden="1" customWidth="1"/>
    <col min="53" max="54" width="3.421875" style="78" hidden="1" customWidth="1"/>
    <col min="55" max="55" width="0.85546875" style="115" hidden="1" customWidth="1"/>
    <col min="56" max="56" width="3.421875" style="137" hidden="1" customWidth="1"/>
    <col min="57" max="57" width="6.57421875" style="141" customWidth="1"/>
    <col min="58" max="58" width="4.7109375" style="74" customWidth="1"/>
    <col min="59" max="59" width="2.7109375" style="74" customWidth="1"/>
    <col min="60" max="68" width="4.7109375" style="74" customWidth="1"/>
    <col min="69" max="100" width="11.57421875" style="74" customWidth="1"/>
    <col min="101" max="16384" width="11.57421875" style="78" customWidth="1"/>
  </cols>
  <sheetData>
    <row r="1" spans="1:68" s="74" customFormat="1" ht="16.5" customHeight="1">
      <c r="A1" s="75"/>
      <c r="C1" s="75"/>
      <c r="D1" s="160" t="s">
        <v>20</v>
      </c>
      <c r="E1" s="142"/>
      <c r="F1" s="431" t="s">
        <v>1</v>
      </c>
      <c r="G1" s="431"/>
      <c r="H1" s="431"/>
      <c r="I1" s="158"/>
      <c r="J1" s="158"/>
      <c r="K1" s="158"/>
      <c r="L1" s="158"/>
      <c r="M1" s="158"/>
      <c r="N1" s="158"/>
      <c r="O1" s="158"/>
      <c r="P1" s="159" t="s">
        <v>2</v>
      </c>
      <c r="Q1" s="158"/>
      <c r="R1" s="159" t="s">
        <v>3</v>
      </c>
      <c r="S1" s="143"/>
      <c r="T1" s="143"/>
      <c r="U1" s="75"/>
      <c r="V1" s="75"/>
      <c r="W1" s="75"/>
      <c r="X1" s="75"/>
      <c r="Y1" s="75"/>
      <c r="Z1" s="75"/>
      <c r="AA1" s="75"/>
      <c r="AB1" s="75"/>
      <c r="AC1" s="75"/>
      <c r="AD1" s="75"/>
      <c r="AE1" s="150" t="s">
        <v>78</v>
      </c>
      <c r="AG1" s="150"/>
      <c r="AH1" s="150"/>
      <c r="AI1" s="150"/>
      <c r="AJ1" s="150"/>
      <c r="AK1" s="144"/>
      <c r="AL1" s="144"/>
      <c r="AM1" s="144"/>
      <c r="AN1" s="144"/>
      <c r="AO1" s="144"/>
      <c r="AP1" s="144"/>
      <c r="AQ1" s="144"/>
      <c r="AR1" s="145"/>
      <c r="AS1" s="145"/>
      <c r="AT1" s="145"/>
      <c r="AU1" s="145"/>
      <c r="AV1" s="145"/>
      <c r="AW1" s="145"/>
      <c r="AX1" s="14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5"/>
      <c r="BJ1" s="75"/>
      <c r="BK1" s="75"/>
      <c r="BL1" s="75"/>
      <c r="BM1" s="75"/>
      <c r="BN1" s="75"/>
      <c r="BO1" s="75"/>
      <c r="BP1" s="75"/>
    </row>
    <row r="2" spans="1:68" s="74" customFormat="1" ht="24" customHeight="1" thickBot="1">
      <c r="A2" s="75"/>
      <c r="B2" s="75"/>
      <c r="C2" s="75"/>
      <c r="D2" s="75"/>
      <c r="E2" s="147"/>
      <c r="F2" s="432">
        <v>4</v>
      </c>
      <c r="G2" s="432"/>
      <c r="H2" s="432"/>
      <c r="I2" s="148"/>
      <c r="J2" s="148"/>
      <c r="K2" s="148"/>
      <c r="L2" s="148"/>
      <c r="M2" s="148"/>
      <c r="N2" s="148"/>
      <c r="O2" s="148"/>
      <c r="P2" s="149">
        <v>2</v>
      </c>
      <c r="Q2" s="148"/>
      <c r="R2" s="149">
        <v>1</v>
      </c>
      <c r="S2" s="75"/>
      <c r="T2" s="75"/>
      <c r="U2" s="75"/>
      <c r="AE2" s="230" t="s">
        <v>56</v>
      </c>
      <c r="AG2" s="150"/>
      <c r="AH2" s="150"/>
      <c r="AI2" s="150"/>
      <c r="AJ2" s="150"/>
      <c r="AK2" s="151"/>
      <c r="AL2" s="151"/>
      <c r="AM2" s="151"/>
      <c r="AN2" s="151"/>
      <c r="AO2" s="151"/>
      <c r="AP2" s="151"/>
      <c r="AQ2" s="150"/>
      <c r="AR2" s="152"/>
      <c r="AS2" s="89"/>
      <c r="AT2" s="89"/>
      <c r="AU2" s="89"/>
      <c r="AV2" s="89"/>
      <c r="AW2" s="76"/>
      <c r="AX2" s="153"/>
      <c r="AY2" s="76"/>
      <c r="AZ2" s="76"/>
      <c r="BA2" s="76"/>
      <c r="BB2" s="76"/>
      <c r="BC2" s="76"/>
      <c r="BD2" s="76"/>
      <c r="BE2" s="76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</row>
    <row r="3" spans="1:68" ht="21" customHeight="1" thickBot="1">
      <c r="A3" s="75"/>
      <c r="B3" s="433" t="s">
        <v>19</v>
      </c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154" t="s">
        <v>18</v>
      </c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6"/>
      <c r="AR3" s="156"/>
      <c r="AS3" s="155"/>
      <c r="AT3" s="155"/>
      <c r="AU3" s="155"/>
      <c r="AV3" s="155"/>
      <c r="AW3" s="155"/>
      <c r="AX3" s="157"/>
      <c r="AY3" s="77"/>
      <c r="AZ3" s="77"/>
      <c r="BA3" s="77"/>
      <c r="BB3" s="77"/>
      <c r="BC3" s="77"/>
      <c r="BD3" s="77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</row>
    <row r="4" spans="1:69" s="83" customFormat="1" ht="21.75" customHeight="1" thickBot="1">
      <c r="A4" s="75"/>
      <c r="B4" s="421" t="str">
        <f>'saisie des équipes'!C2:C2</f>
        <v>Poule 1</v>
      </c>
      <c r="C4" s="422"/>
      <c r="D4" s="79"/>
      <c r="E4" s="80"/>
      <c r="F4" s="81"/>
      <c r="G4" s="81"/>
      <c r="H4" s="82"/>
      <c r="L4" s="84"/>
      <c r="M4" s="85"/>
      <c r="N4" s="84"/>
      <c r="O4" s="75"/>
      <c r="P4" s="421" t="str">
        <f>'saisie des équipes'!F2:F2</f>
        <v>Poule 2</v>
      </c>
      <c r="Q4" s="422"/>
      <c r="R4" s="79"/>
      <c r="S4" s="80"/>
      <c r="T4" s="81"/>
      <c r="U4" s="81"/>
      <c r="V4" s="82"/>
      <c r="W4" s="86"/>
      <c r="X4" s="86"/>
      <c r="Y4" s="86"/>
      <c r="Z4" s="86"/>
      <c r="AA4" s="87"/>
      <c r="AB4" s="86"/>
      <c r="AC4" s="75"/>
      <c r="AD4" s="421" t="str">
        <f>'saisie des équipes'!I2</f>
        <v>Poule 3</v>
      </c>
      <c r="AE4" s="422"/>
      <c r="AF4" s="79"/>
      <c r="AG4" s="80"/>
      <c r="AH4" s="81"/>
      <c r="AI4" s="81"/>
      <c r="AJ4" s="82"/>
      <c r="AK4" s="73"/>
      <c r="AL4" s="73"/>
      <c r="AM4" s="73"/>
      <c r="AN4" s="86"/>
      <c r="AO4" s="87"/>
      <c r="AP4" s="86"/>
      <c r="AQ4" s="75"/>
      <c r="AR4" s="421" t="str">
        <f>'saisie des équipes'!L2</f>
        <v>Poule 4</v>
      </c>
      <c r="AS4" s="422"/>
      <c r="AT4" s="79"/>
      <c r="AU4" s="80"/>
      <c r="AV4" s="81"/>
      <c r="AW4" s="81"/>
      <c r="AX4" s="82"/>
      <c r="AY4" s="86"/>
      <c r="AZ4" s="86"/>
      <c r="BA4" s="86"/>
      <c r="BB4" s="86"/>
      <c r="BC4" s="87"/>
      <c r="BD4" s="86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</row>
    <row r="5" spans="1:100" s="98" customFormat="1" ht="24.75" customHeight="1">
      <c r="A5" s="75"/>
      <c r="B5" s="90" t="s">
        <v>55</v>
      </c>
      <c r="C5" s="91" t="s">
        <v>39</v>
      </c>
      <c r="D5" s="92" t="s">
        <v>55</v>
      </c>
      <c r="E5" s="93"/>
      <c r="F5" s="429" t="s">
        <v>7</v>
      </c>
      <c r="G5" s="429"/>
      <c r="H5" s="430"/>
      <c r="I5" s="94"/>
      <c r="J5" s="94"/>
      <c r="K5" s="94"/>
      <c r="L5" s="426" t="s">
        <v>8</v>
      </c>
      <c r="M5" s="427"/>
      <c r="N5" s="427"/>
      <c r="O5" s="75"/>
      <c r="P5" s="90" t="s">
        <v>55</v>
      </c>
      <c r="Q5" s="104" t="s">
        <v>5</v>
      </c>
      <c r="R5" s="92" t="s">
        <v>55</v>
      </c>
      <c r="S5" s="95"/>
      <c r="T5" s="429" t="s">
        <v>7</v>
      </c>
      <c r="U5" s="429"/>
      <c r="V5" s="430"/>
      <c r="W5" s="96"/>
      <c r="X5" s="96"/>
      <c r="Y5" s="96"/>
      <c r="Z5" s="423" t="s">
        <v>8</v>
      </c>
      <c r="AA5" s="424"/>
      <c r="AB5" s="424"/>
      <c r="AC5" s="75"/>
      <c r="AD5" s="90" t="s">
        <v>55</v>
      </c>
      <c r="AE5" s="104" t="s">
        <v>5</v>
      </c>
      <c r="AF5" s="92" t="s">
        <v>55</v>
      </c>
      <c r="AG5" s="95"/>
      <c r="AH5" s="429" t="s">
        <v>7</v>
      </c>
      <c r="AI5" s="429"/>
      <c r="AJ5" s="430"/>
      <c r="AK5" s="96"/>
      <c r="AL5" s="96"/>
      <c r="AM5" s="96"/>
      <c r="AN5" s="423" t="s">
        <v>8</v>
      </c>
      <c r="AO5" s="424"/>
      <c r="AP5" s="424"/>
      <c r="AQ5" s="75"/>
      <c r="AR5" s="90" t="s">
        <v>55</v>
      </c>
      <c r="AS5" s="104" t="s">
        <v>5</v>
      </c>
      <c r="AT5" s="92" t="s">
        <v>55</v>
      </c>
      <c r="AU5" s="95"/>
      <c r="AV5" s="429" t="s">
        <v>7</v>
      </c>
      <c r="AW5" s="429"/>
      <c r="AX5" s="430"/>
      <c r="AY5" s="96"/>
      <c r="AZ5" s="96"/>
      <c r="BA5" s="96"/>
      <c r="BB5" s="423" t="s">
        <v>8</v>
      </c>
      <c r="BC5" s="424"/>
      <c r="BD5" s="424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</row>
    <row r="6" spans="1:100" s="98" customFormat="1" ht="19.5" customHeight="1">
      <c r="A6" s="75"/>
      <c r="B6" s="99" t="str">
        <f>IF('saisie des équipes'!$C$4="","",'saisie des équipes'!$C$4)</f>
        <v>NORD EST MANCEAU</v>
      </c>
      <c r="C6" s="104" t="s">
        <v>39</v>
      </c>
      <c r="D6" s="100">
        <f>IF('saisie des équipes'!$C$9="","",'saisie des équipes'!$C$9)</f>
      </c>
      <c r="E6" s="101" t="str">
        <f>IF(OR(H6="",F6=""),"x","")</f>
        <v>x</v>
      </c>
      <c r="F6" s="162"/>
      <c r="G6" s="163">
        <f aca="true" t="shared" si="0" ref="G6:G20">IF(OR(D6="",B6=""),"","à")</f>
      </c>
      <c r="H6" s="164"/>
      <c r="I6" s="105">
        <f>IF(OR(F6="",H6=""),0,IF(F6&gt;H6,$F$2,IF(F6=H6,$P$2,$R$2)))</f>
        <v>0</v>
      </c>
      <c r="J6" s="103"/>
      <c r="K6" s="102">
        <f>IF(OR(F6="",H6=""),0,IF(H6&gt;F6,$F$2,IF(H6=F6,$P$2,$R$2)))</f>
        <v>0</v>
      </c>
      <c r="L6" s="106">
        <f>IF(OR(F6="",H6=""),0,I6)</f>
        <v>0</v>
      </c>
      <c r="M6" s="89"/>
      <c r="N6" s="107">
        <f>IF(OR(F6="",H6=""),0,K6)</f>
        <v>0</v>
      </c>
      <c r="O6" s="75"/>
      <c r="P6" s="99" t="str">
        <f>IF('saisie des équipes'!$F$4="","",'saisie des équipes'!$F$4)</f>
        <v>ANILLE BRAYE</v>
      </c>
      <c r="Q6" s="104" t="s">
        <v>5</v>
      </c>
      <c r="R6" s="100">
        <f>IF('saisie des équipes'!$F$9="","",'saisie des équipes'!$F$9)</f>
      </c>
      <c r="S6" s="101" t="str">
        <f>IF(OR(V6="",T6=""),"x","")</f>
        <v>x</v>
      </c>
      <c r="T6" s="162"/>
      <c r="U6" s="163">
        <f aca="true" t="shared" si="1" ref="U6:U20">IF(OR(R6="",P6=""),"","à")</f>
      </c>
      <c r="V6" s="164"/>
      <c r="W6" s="105">
        <f>IF(OR(T6="",V6=""),0,IF(T6&gt;V6,$F$2,IF(T6=V6,$P$2,$R$2)))</f>
        <v>0</v>
      </c>
      <c r="X6" s="103"/>
      <c r="Y6" s="102">
        <f>IF(OR(T6="",V6=""),0,IF(V6&gt;T6,$F$2,IF(V6=T6,$P$2,$R$2)))</f>
        <v>0</v>
      </c>
      <c r="Z6" s="106">
        <f>IF(OR(T6="",V6=""),0,W6)</f>
        <v>0</v>
      </c>
      <c r="AA6" s="89"/>
      <c r="AB6" s="107">
        <f>IF(OR(T6="",V6=""),0,Y6)</f>
        <v>0</v>
      </c>
      <c r="AC6" s="75"/>
      <c r="AD6" s="99" t="str">
        <f>IF('saisie des équipes'!$I$4="","",'saisie des équipes'!$I$4)</f>
        <v>CERANS FOULLETOURTE A</v>
      </c>
      <c r="AE6" s="104" t="s">
        <v>5</v>
      </c>
      <c r="AF6" s="100">
        <f>IF('saisie des équipes'!$I$9="","",'saisie des équipes'!$I$9)</f>
      </c>
      <c r="AG6" s="101" t="str">
        <f>IF(OR(AJ6="",AH6=""),"x","")</f>
        <v>x</v>
      </c>
      <c r="AH6" s="162"/>
      <c r="AI6" s="163">
        <f aca="true" t="shared" si="2" ref="AI6:AI20">IF(OR(AF6="",AD6=""),"","à")</f>
      </c>
      <c r="AJ6" s="164"/>
      <c r="AK6" s="105">
        <f>IF(OR(AH6="",AJ6=""),0,IF(AH6&gt;AJ6,$F$2,IF(AH6=AJ6,$P$2,$R$2)))</f>
        <v>0</v>
      </c>
      <c r="AL6" s="103"/>
      <c r="AM6" s="102">
        <f>IF(OR(AH6="",AJ6=""),0,IF(AJ6&gt;AH6,$F$2,IF(AJ6=AH6,$P$2,$R$2)))</f>
        <v>0</v>
      </c>
      <c r="AN6" s="106">
        <f>IF(OR(AH6="",AJ6=""),0,AK6)</f>
        <v>0</v>
      </c>
      <c r="AO6" s="89"/>
      <c r="AP6" s="107">
        <f>IF(OR(AH6="",AJ6=""),0,AM6)</f>
        <v>0</v>
      </c>
      <c r="AQ6" s="75"/>
      <c r="AR6" s="99" t="str">
        <f>IF('saisie des équipes'!$L$4="","",'saisie des équipes'!$L$4)</f>
        <v>CERANS FOULLETOURTE B</v>
      </c>
      <c r="AS6" s="104" t="s">
        <v>5</v>
      </c>
      <c r="AT6" s="100">
        <f>IF('saisie des équipes'!$L$9="","",'saisie des équipes'!$L$9)</f>
      </c>
      <c r="AU6" s="101" t="str">
        <f>IF(OR(AX6="",AV6=""),"x","")</f>
        <v>x</v>
      </c>
      <c r="AV6" s="162"/>
      <c r="AW6" s="163">
        <f aca="true" t="shared" si="3" ref="AW6:AW20">IF(OR(AT6="",AR6=""),"","à")</f>
      </c>
      <c r="AX6" s="164"/>
      <c r="AY6" s="105">
        <f>IF(OR(AV6="",AX6=""),0,IF(AV6&gt;AX6,$F$2,IF(AV6=AX6,$P$2,$R$2)))</f>
        <v>0</v>
      </c>
      <c r="AZ6" s="103"/>
      <c r="BA6" s="102">
        <f>IF(OR(AV6="",AX6=""),0,IF(AX6&gt;AV6,$F$2,IF(AX6=AV6,$P$2,$R$2)))</f>
        <v>0</v>
      </c>
      <c r="BB6" s="106">
        <f>IF(OR(AV6="",AX6=""),0,AY6)</f>
        <v>0</v>
      </c>
      <c r="BC6" s="89"/>
      <c r="BD6" s="107">
        <f>IF(OR(AV6="",AX6=""),0,BA6)</f>
        <v>0</v>
      </c>
      <c r="BE6" s="75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</row>
    <row r="7" spans="1:100" s="98" customFormat="1" ht="19.5" customHeight="1">
      <c r="A7" s="75"/>
      <c r="B7" s="99" t="str">
        <f>IF('saisie des équipes'!$C$5="","",'saisie des équipes'!$C$5)</f>
        <v>POUANCE</v>
      </c>
      <c r="C7" s="109" t="s">
        <v>39</v>
      </c>
      <c r="D7" s="108">
        <f>IF('saisie des équipes'!$C$8="","",'saisie des équipes'!$C$8)</f>
      </c>
      <c r="E7" s="101" t="str">
        <f>IF(OR(H7="",F7=""),"x","")</f>
        <v>x</v>
      </c>
      <c r="F7" s="162"/>
      <c r="G7" s="163">
        <f t="shared" si="0"/>
      </c>
      <c r="H7" s="164"/>
      <c r="I7" s="105">
        <f aca="true" t="shared" si="4" ref="I7:I20">IF(OR(F7="",H7=""),0,IF(F7&gt;H7,$F$2,IF(F7=H7,$P$2,$R$2)))</f>
        <v>0</v>
      </c>
      <c r="J7" s="103"/>
      <c r="K7" s="102">
        <f aca="true" t="shared" si="5" ref="K7:K20">IF(OR(F7="",H7=""),0,IF(H7&gt;F7,$F$2,IF(H7=F7,$P$2,$R$2)))</f>
        <v>0</v>
      </c>
      <c r="L7" s="110">
        <f aca="true" t="shared" si="6" ref="L7:L20">IF(OR(F7="",H7=""),0,I7)</f>
        <v>0</v>
      </c>
      <c r="M7" s="89"/>
      <c r="N7" s="111">
        <f aca="true" t="shared" si="7" ref="N7:N20">IF(OR(F7="",H7=""),0,K7)</f>
        <v>0</v>
      </c>
      <c r="O7" s="75"/>
      <c r="P7" s="99" t="str">
        <f>IF('saisie des équipes'!$F$5="","",'saisie des équipes'!$F$5)</f>
        <v>LE LUDE</v>
      </c>
      <c r="Q7" s="109" t="s">
        <v>5</v>
      </c>
      <c r="R7" s="108">
        <f>IF('saisie des équipes'!$F$8="","",'saisie des équipes'!$F$8)</f>
      </c>
      <c r="S7" s="101" t="str">
        <f>IF(OR(V7="",T7=""),"x","")</f>
        <v>x</v>
      </c>
      <c r="T7" s="162"/>
      <c r="U7" s="163">
        <f t="shared" si="1"/>
      </c>
      <c r="V7" s="164"/>
      <c r="W7" s="105">
        <f aca="true" t="shared" si="8" ref="W7:W20">IF(OR(T7="",V7=""),0,IF(T7&gt;V7,$F$2,IF(T7=V7,$P$2,$R$2)))</f>
        <v>0</v>
      </c>
      <c r="X7" s="103"/>
      <c r="Y7" s="102">
        <f aca="true" t="shared" si="9" ref="Y7:Y20">IF(OR(T7="",V7=""),0,IF(V7&gt;T7,$F$2,IF(V7=T7,$P$2,$R$2)))</f>
        <v>0</v>
      </c>
      <c r="Z7" s="110">
        <f aca="true" t="shared" si="10" ref="Z7:Z20">IF(OR(T7="",V7=""),0,W7)</f>
        <v>0</v>
      </c>
      <c r="AA7" s="89"/>
      <c r="AB7" s="111">
        <f aca="true" t="shared" si="11" ref="AB7:AB20">IF(OR(T7="",V7=""),0,Y7)</f>
        <v>0</v>
      </c>
      <c r="AC7" s="75"/>
      <c r="AD7" s="99" t="str">
        <f>IF('saisie des équipes'!$I$5="","",'saisie des équipes'!$I$5)</f>
        <v>LA BAZOGE</v>
      </c>
      <c r="AE7" s="109" t="s">
        <v>5</v>
      </c>
      <c r="AF7" s="108">
        <f>IF('saisie des équipes'!$I$8="","",'saisie des équipes'!$I$8)</f>
      </c>
      <c r="AG7" s="101" t="str">
        <f>IF(OR(AJ7="",AH7=""),"x","")</f>
        <v>x</v>
      </c>
      <c r="AH7" s="162"/>
      <c r="AI7" s="163">
        <f t="shared" si="2"/>
      </c>
      <c r="AJ7" s="164"/>
      <c r="AK7" s="105">
        <f aca="true" t="shared" si="12" ref="AK7:AK20">IF(OR(AH7="",AJ7=""),0,IF(AH7&gt;AJ7,$F$2,IF(AH7=AJ7,$P$2,$R$2)))</f>
        <v>0</v>
      </c>
      <c r="AL7" s="103"/>
      <c r="AM7" s="102">
        <f aca="true" t="shared" si="13" ref="AM7:AM20">IF(OR(AH7="",AJ7=""),0,IF(AJ7&gt;AH7,$F$2,IF(AJ7=AH7,$P$2,$R$2)))</f>
        <v>0</v>
      </c>
      <c r="AN7" s="110">
        <f aca="true" t="shared" si="14" ref="AN7:AN20">IF(OR(AH7="",AJ7=""),0,AK7)</f>
        <v>0</v>
      </c>
      <c r="AO7" s="89"/>
      <c r="AP7" s="111">
        <f aca="true" t="shared" si="15" ref="AP7:AP20">IF(OR(AH7="",AJ7=""),0,AM7)</f>
        <v>0</v>
      </c>
      <c r="AQ7" s="75"/>
      <c r="AR7" s="99" t="str">
        <f>IF('saisie des équipes'!$L$5="","",'saisie des équipes'!$L$5)</f>
        <v>EXEMPT</v>
      </c>
      <c r="AS7" s="109" t="s">
        <v>5</v>
      </c>
      <c r="AT7" s="108">
        <f>IF('saisie des équipes'!$L$8="","",'saisie des équipes'!$L$8)</f>
      </c>
      <c r="AU7" s="101" t="str">
        <f>IF(OR(AX7="",AV7=""),"x","")</f>
        <v>x</v>
      </c>
      <c r="AV7" s="162"/>
      <c r="AW7" s="163">
        <f t="shared" si="3"/>
      </c>
      <c r="AX7" s="164"/>
      <c r="AY7" s="105">
        <f aca="true" t="shared" si="16" ref="AY7:AY20">IF(OR(AV7="",AX7=""),0,IF(AV7&gt;AX7,$F$2,IF(AV7=AX7,$P$2,$R$2)))</f>
        <v>0</v>
      </c>
      <c r="AZ7" s="103"/>
      <c r="BA7" s="102">
        <f aca="true" t="shared" si="17" ref="BA7:BA20">IF(OR(AV7="",AX7=""),0,IF(AX7&gt;AV7,$F$2,IF(AX7=AV7,$P$2,$R$2)))</f>
        <v>0</v>
      </c>
      <c r="BB7" s="110">
        <f aca="true" t="shared" si="18" ref="BB7:BB20">IF(OR(AV7="",AX7=""),0,AY7)</f>
        <v>0</v>
      </c>
      <c r="BC7" s="89"/>
      <c r="BD7" s="111">
        <f aca="true" t="shared" si="19" ref="BD7:BD20">IF(OR(AV7="",AX7=""),0,BA7)</f>
        <v>0</v>
      </c>
      <c r="BE7" s="75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</row>
    <row r="8" spans="1:100" s="98" customFormat="1" ht="19.5" customHeight="1">
      <c r="A8" s="75"/>
      <c r="B8" s="99" t="str">
        <f>IF('saisie des équipes'!$C$6="","",'saisie des équipes'!$C$6)</f>
        <v>SABLE</v>
      </c>
      <c r="C8" s="109" t="s">
        <v>39</v>
      </c>
      <c r="D8" s="108" t="str">
        <f>IF('saisie des équipes'!$C$7="","",'saisie des équipes'!$C$7)</f>
        <v>ALPES MANCELLES</v>
      </c>
      <c r="E8" s="101">
        <f aca="true" t="shared" si="20" ref="E8:E20">IF(OR(H8="",F8=""),"x","")</f>
      </c>
      <c r="F8" s="162">
        <v>0</v>
      </c>
      <c r="G8" s="163" t="str">
        <f t="shared" si="0"/>
        <v>à</v>
      </c>
      <c r="H8" s="164">
        <v>3</v>
      </c>
      <c r="I8" s="105">
        <f t="shared" si="4"/>
        <v>1</v>
      </c>
      <c r="J8" s="103"/>
      <c r="K8" s="102">
        <f t="shared" si="5"/>
        <v>4</v>
      </c>
      <c r="L8" s="112">
        <f t="shared" si="6"/>
        <v>1</v>
      </c>
      <c r="M8" s="89"/>
      <c r="N8" s="113">
        <f t="shared" si="7"/>
        <v>4</v>
      </c>
      <c r="O8" s="75"/>
      <c r="P8" s="99" t="str">
        <f>IF('saisie des équipes'!$F$6="","",'saisie des équipes'!$F$6)</f>
        <v>ANTONY SPORTS</v>
      </c>
      <c r="Q8" s="109" t="s">
        <v>5</v>
      </c>
      <c r="R8" s="108" t="str">
        <f>IF('saisie des équipes'!$F$7="","",'saisie des équipes'!$F$7)</f>
        <v>VEGRE &amp; CHAMPAGNE</v>
      </c>
      <c r="S8" s="101">
        <f aca="true" t="shared" si="21" ref="S8:S20">IF(OR(V8="",T8=""),"x","")</f>
      </c>
      <c r="T8" s="162">
        <v>1</v>
      </c>
      <c r="U8" s="163" t="str">
        <f t="shared" si="1"/>
        <v>à</v>
      </c>
      <c r="V8" s="164">
        <v>0</v>
      </c>
      <c r="W8" s="105">
        <f t="shared" si="8"/>
        <v>4</v>
      </c>
      <c r="X8" s="103"/>
      <c r="Y8" s="102">
        <f t="shared" si="9"/>
        <v>1</v>
      </c>
      <c r="Z8" s="112">
        <f t="shared" si="10"/>
        <v>4</v>
      </c>
      <c r="AA8" s="89"/>
      <c r="AB8" s="113">
        <f t="shared" si="11"/>
        <v>1</v>
      </c>
      <c r="AC8" s="75"/>
      <c r="AD8" s="99" t="str">
        <f>IF('saisie des équipes'!$I$6="","",'saisie des équipes'!$I$6)</f>
        <v>MAMERS</v>
      </c>
      <c r="AE8" s="109" t="s">
        <v>5</v>
      </c>
      <c r="AF8" s="108" t="str">
        <f>IF('saisie des équipes'!$I$7="","",'saisie des équipes'!$I$7)</f>
        <v>MULSANNE TELOCHE</v>
      </c>
      <c r="AG8" s="101">
        <f aca="true" t="shared" si="22" ref="AG8:AG20">IF(OR(AJ8="",AH8=""),"x","")</f>
      </c>
      <c r="AH8" s="162">
        <v>0</v>
      </c>
      <c r="AI8" s="163" t="str">
        <f t="shared" si="2"/>
        <v>à</v>
      </c>
      <c r="AJ8" s="164">
        <v>1</v>
      </c>
      <c r="AK8" s="105">
        <f t="shared" si="12"/>
        <v>1</v>
      </c>
      <c r="AL8" s="103"/>
      <c r="AM8" s="102">
        <f t="shared" si="13"/>
        <v>4</v>
      </c>
      <c r="AN8" s="112">
        <f t="shared" si="14"/>
        <v>1</v>
      </c>
      <c r="AO8" s="89"/>
      <c r="AP8" s="113">
        <f t="shared" si="15"/>
        <v>4</v>
      </c>
      <c r="AQ8" s="75"/>
      <c r="AR8" s="99" t="str">
        <f>IF('saisie des équipes'!$L$6="","",'saisie des équipes'!$L$6)</f>
        <v>GUECELARD B</v>
      </c>
      <c r="AS8" s="109" t="s">
        <v>5</v>
      </c>
      <c r="AT8" s="108" t="str">
        <f>IF('saisie des équipes'!$L$7="","",'saisie des équipes'!$L$7)</f>
        <v>US ARNAGE PONTLIEUE</v>
      </c>
      <c r="AU8" s="101">
        <f aca="true" t="shared" si="23" ref="AU8:AU20">IF(OR(AX8="",AV8=""),"x","")</f>
      </c>
      <c r="AV8" s="162">
        <v>1</v>
      </c>
      <c r="AW8" s="163" t="str">
        <f t="shared" si="3"/>
        <v>à</v>
      </c>
      <c r="AX8" s="164">
        <v>0</v>
      </c>
      <c r="AY8" s="105">
        <f t="shared" si="16"/>
        <v>4</v>
      </c>
      <c r="AZ8" s="103"/>
      <c r="BA8" s="102">
        <f t="shared" si="17"/>
        <v>1</v>
      </c>
      <c r="BB8" s="112">
        <f t="shared" si="18"/>
        <v>4</v>
      </c>
      <c r="BC8" s="89"/>
      <c r="BD8" s="113">
        <f t="shared" si="19"/>
        <v>1</v>
      </c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</row>
    <row r="9" spans="1:100" s="98" customFormat="1" ht="19.5" customHeight="1">
      <c r="A9" s="75"/>
      <c r="B9" s="99" t="str">
        <f>IF('saisie des équipes'!$C$5="","",'saisie des équipes'!$C$5)</f>
        <v>POUANCE</v>
      </c>
      <c r="C9" s="109" t="s">
        <v>39</v>
      </c>
      <c r="D9" s="108">
        <f>IF('saisie des équipes'!$C$9="","",'saisie des équipes'!$C$9)</f>
      </c>
      <c r="E9" s="101" t="str">
        <f t="shared" si="20"/>
        <v>x</v>
      </c>
      <c r="F9" s="162"/>
      <c r="G9" s="163">
        <f t="shared" si="0"/>
      </c>
      <c r="H9" s="164"/>
      <c r="I9" s="105">
        <f t="shared" si="4"/>
        <v>0</v>
      </c>
      <c r="J9" s="103"/>
      <c r="K9" s="102">
        <f t="shared" si="5"/>
        <v>0</v>
      </c>
      <c r="L9" s="110">
        <f t="shared" si="6"/>
        <v>0</v>
      </c>
      <c r="M9" s="89"/>
      <c r="N9" s="107">
        <f t="shared" si="7"/>
        <v>0</v>
      </c>
      <c r="O9" s="75"/>
      <c r="P9" s="99" t="str">
        <f>IF('saisie des équipes'!$F$5="","",'saisie des équipes'!$F$5)</f>
        <v>LE LUDE</v>
      </c>
      <c r="Q9" s="109" t="s">
        <v>5</v>
      </c>
      <c r="R9" s="108">
        <f>IF('saisie des équipes'!$F$9="","",'saisie des équipes'!$F$9)</f>
      </c>
      <c r="S9" s="101" t="str">
        <f t="shared" si="21"/>
        <v>x</v>
      </c>
      <c r="T9" s="162"/>
      <c r="U9" s="163">
        <f t="shared" si="1"/>
      </c>
      <c r="V9" s="164"/>
      <c r="W9" s="105">
        <f t="shared" si="8"/>
        <v>0</v>
      </c>
      <c r="X9" s="103"/>
      <c r="Y9" s="102">
        <f t="shared" si="9"/>
        <v>0</v>
      </c>
      <c r="Z9" s="110">
        <f t="shared" si="10"/>
        <v>0</v>
      </c>
      <c r="AA9" s="89"/>
      <c r="AB9" s="107">
        <f t="shared" si="11"/>
        <v>0</v>
      </c>
      <c r="AC9" s="75"/>
      <c r="AD9" s="99" t="str">
        <f>IF('saisie des équipes'!$I$5="","",'saisie des équipes'!$I$5)</f>
        <v>LA BAZOGE</v>
      </c>
      <c r="AE9" s="109" t="s">
        <v>5</v>
      </c>
      <c r="AF9" s="108">
        <f>IF('saisie des équipes'!$I$9="","",'saisie des équipes'!$I$9)</f>
      </c>
      <c r="AG9" s="101" t="str">
        <f t="shared" si="22"/>
        <v>x</v>
      </c>
      <c r="AH9" s="162"/>
      <c r="AI9" s="163">
        <f t="shared" si="2"/>
      </c>
      <c r="AJ9" s="164"/>
      <c r="AK9" s="105">
        <f t="shared" si="12"/>
        <v>0</v>
      </c>
      <c r="AL9" s="103"/>
      <c r="AM9" s="102">
        <f t="shared" si="13"/>
        <v>0</v>
      </c>
      <c r="AN9" s="110">
        <f t="shared" si="14"/>
        <v>0</v>
      </c>
      <c r="AO9" s="89"/>
      <c r="AP9" s="107">
        <f t="shared" si="15"/>
        <v>0</v>
      </c>
      <c r="AQ9" s="75"/>
      <c r="AR9" s="99" t="str">
        <f>IF('saisie des équipes'!$L$5="","",'saisie des équipes'!$L$5)</f>
        <v>EXEMPT</v>
      </c>
      <c r="AS9" s="109" t="s">
        <v>5</v>
      </c>
      <c r="AT9" s="108">
        <f>IF('saisie des équipes'!$L$9="","",'saisie des équipes'!$L$9)</f>
      </c>
      <c r="AU9" s="101" t="str">
        <f t="shared" si="23"/>
        <v>x</v>
      </c>
      <c r="AV9" s="162"/>
      <c r="AW9" s="163">
        <f t="shared" si="3"/>
      </c>
      <c r="AX9" s="164"/>
      <c r="AY9" s="105">
        <f>IF(OR(AV9="",AX9=""),0,IF(AV9&gt;AX9,$F$2,IF(AV9=AX9,$P$2,$R$2)))</f>
        <v>0</v>
      </c>
      <c r="AZ9" s="103"/>
      <c r="BA9" s="102">
        <f t="shared" si="17"/>
        <v>0</v>
      </c>
      <c r="BB9" s="110">
        <f t="shared" si="18"/>
        <v>0</v>
      </c>
      <c r="BC9" s="89"/>
      <c r="BD9" s="107">
        <f t="shared" si="19"/>
        <v>0</v>
      </c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</row>
    <row r="10" spans="1:100" s="98" customFormat="1" ht="19.5" customHeight="1">
      <c r="A10" s="75"/>
      <c r="B10" s="99" t="str">
        <f>IF('saisie des équipes'!$C$4="","",'saisie des équipes'!$C$4)</f>
        <v>NORD EST MANCEAU</v>
      </c>
      <c r="C10" s="109" t="s">
        <v>39</v>
      </c>
      <c r="D10" s="108" t="str">
        <f>IF('saisie des équipes'!C6="","",'saisie des équipes'!C6)</f>
        <v>SABLE</v>
      </c>
      <c r="E10" s="101">
        <f t="shared" si="20"/>
      </c>
      <c r="F10" s="162">
        <v>0</v>
      </c>
      <c r="G10" s="163" t="str">
        <f t="shared" si="0"/>
        <v>à</v>
      </c>
      <c r="H10" s="164">
        <v>0</v>
      </c>
      <c r="I10" s="105">
        <f t="shared" si="4"/>
        <v>2</v>
      </c>
      <c r="J10" s="103"/>
      <c r="K10" s="102">
        <f t="shared" si="5"/>
        <v>2</v>
      </c>
      <c r="L10" s="106">
        <f t="shared" si="6"/>
        <v>2</v>
      </c>
      <c r="M10" s="89"/>
      <c r="N10" s="112">
        <f t="shared" si="7"/>
        <v>2</v>
      </c>
      <c r="O10" s="75"/>
      <c r="P10" s="99" t="str">
        <f>IF('saisie des équipes'!$F$4="","",'saisie des équipes'!$F$4)</f>
        <v>ANILLE BRAYE</v>
      </c>
      <c r="Q10" s="109" t="s">
        <v>5</v>
      </c>
      <c r="R10" s="108" t="str">
        <f>IF('saisie des équipes'!F6="","",'saisie des équipes'!F6)</f>
        <v>ANTONY SPORTS</v>
      </c>
      <c r="S10" s="101">
        <f t="shared" si="21"/>
      </c>
      <c r="T10" s="162">
        <v>0</v>
      </c>
      <c r="U10" s="163" t="str">
        <f t="shared" si="1"/>
        <v>à</v>
      </c>
      <c r="V10" s="164">
        <v>1</v>
      </c>
      <c r="W10" s="105">
        <f t="shared" si="8"/>
        <v>1</v>
      </c>
      <c r="X10" s="103"/>
      <c r="Y10" s="102">
        <f t="shared" si="9"/>
        <v>4</v>
      </c>
      <c r="Z10" s="106">
        <f t="shared" si="10"/>
        <v>1</v>
      </c>
      <c r="AA10" s="89"/>
      <c r="AB10" s="112">
        <f t="shared" si="11"/>
        <v>4</v>
      </c>
      <c r="AC10" s="75"/>
      <c r="AD10" s="99" t="str">
        <f>IF('saisie des équipes'!$I$4="","",'saisie des équipes'!$I$4)</f>
        <v>CERANS FOULLETOURTE A</v>
      </c>
      <c r="AE10" s="109" t="s">
        <v>5</v>
      </c>
      <c r="AF10" s="108" t="str">
        <f>IF('saisie des équipes'!I6="","",'saisie des équipes'!I6)</f>
        <v>MAMERS</v>
      </c>
      <c r="AG10" s="101">
        <f t="shared" si="22"/>
      </c>
      <c r="AH10" s="162">
        <v>1</v>
      </c>
      <c r="AI10" s="163" t="str">
        <f t="shared" si="2"/>
        <v>à</v>
      </c>
      <c r="AJ10" s="164">
        <v>4</v>
      </c>
      <c r="AK10" s="105">
        <f t="shared" si="12"/>
        <v>1</v>
      </c>
      <c r="AL10" s="103"/>
      <c r="AM10" s="102">
        <f t="shared" si="13"/>
        <v>4</v>
      </c>
      <c r="AN10" s="106">
        <f t="shared" si="14"/>
        <v>1</v>
      </c>
      <c r="AO10" s="89"/>
      <c r="AP10" s="112">
        <f t="shared" si="15"/>
        <v>4</v>
      </c>
      <c r="AQ10" s="75"/>
      <c r="AR10" s="99" t="str">
        <f>IF('saisie des équipes'!$L$4="","",'saisie des équipes'!$L$4)</f>
        <v>CERANS FOULLETOURTE B</v>
      </c>
      <c r="AS10" s="109" t="s">
        <v>5</v>
      </c>
      <c r="AT10" s="108" t="str">
        <f>IF('saisie des équipes'!L6="","",'saisie des équipes'!L6)</f>
        <v>GUECELARD B</v>
      </c>
      <c r="AU10" s="101">
        <f t="shared" si="23"/>
      </c>
      <c r="AV10" s="162">
        <v>3</v>
      </c>
      <c r="AW10" s="163" t="str">
        <f t="shared" si="3"/>
        <v>à</v>
      </c>
      <c r="AX10" s="164">
        <v>0</v>
      </c>
      <c r="AY10" s="105">
        <f t="shared" si="16"/>
        <v>4</v>
      </c>
      <c r="AZ10" s="103"/>
      <c r="BA10" s="102">
        <f t="shared" si="17"/>
        <v>1</v>
      </c>
      <c r="BB10" s="106">
        <f t="shared" si="18"/>
        <v>4</v>
      </c>
      <c r="BC10" s="89"/>
      <c r="BD10" s="112">
        <f t="shared" si="19"/>
        <v>1</v>
      </c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</row>
    <row r="11" spans="1:100" s="98" customFormat="1" ht="19.5" customHeight="1">
      <c r="A11" s="75"/>
      <c r="B11" s="99" t="str">
        <f>IF('saisie des équipes'!$C$7="","",'saisie des équipes'!$C$7)</f>
        <v>ALPES MANCELLES</v>
      </c>
      <c r="C11" s="109" t="s">
        <v>39</v>
      </c>
      <c r="D11" s="108">
        <f>IF('saisie des équipes'!$C$8="","",'saisie des équipes'!$C$8)</f>
      </c>
      <c r="E11" s="101" t="str">
        <f t="shared" si="20"/>
        <v>x</v>
      </c>
      <c r="F11" s="162"/>
      <c r="G11" s="163">
        <f t="shared" si="0"/>
      </c>
      <c r="H11" s="164"/>
      <c r="I11" s="105">
        <f t="shared" si="4"/>
        <v>0</v>
      </c>
      <c r="J11" s="103"/>
      <c r="K11" s="102">
        <f t="shared" si="5"/>
        <v>0</v>
      </c>
      <c r="L11" s="113">
        <f t="shared" si="6"/>
        <v>0</v>
      </c>
      <c r="M11" s="89"/>
      <c r="N11" s="111">
        <f t="shared" si="7"/>
        <v>0</v>
      </c>
      <c r="O11" s="75"/>
      <c r="P11" s="99" t="str">
        <f>IF('saisie des équipes'!$F$7="","",'saisie des équipes'!$F$7)</f>
        <v>VEGRE &amp; CHAMPAGNE</v>
      </c>
      <c r="Q11" s="109" t="s">
        <v>5</v>
      </c>
      <c r="R11" s="108">
        <f>IF('saisie des équipes'!$F$8="","",'saisie des équipes'!$F$8)</f>
      </c>
      <c r="S11" s="101" t="str">
        <f t="shared" si="21"/>
        <v>x</v>
      </c>
      <c r="T11" s="162"/>
      <c r="U11" s="163">
        <f t="shared" si="1"/>
      </c>
      <c r="V11" s="164"/>
      <c r="W11" s="105">
        <f t="shared" si="8"/>
        <v>0</v>
      </c>
      <c r="X11" s="103"/>
      <c r="Y11" s="102">
        <f t="shared" si="9"/>
        <v>0</v>
      </c>
      <c r="Z11" s="113">
        <f t="shared" si="10"/>
        <v>0</v>
      </c>
      <c r="AA11" s="89"/>
      <c r="AB11" s="111">
        <f t="shared" si="11"/>
        <v>0</v>
      </c>
      <c r="AC11" s="75"/>
      <c r="AD11" s="99" t="str">
        <f>IF('saisie des équipes'!$I$7="","",'saisie des équipes'!$I$7)</f>
        <v>MULSANNE TELOCHE</v>
      </c>
      <c r="AE11" s="109" t="s">
        <v>5</v>
      </c>
      <c r="AF11" s="108">
        <f>IF('saisie des équipes'!$I$8="","",'saisie des équipes'!$I$8)</f>
      </c>
      <c r="AG11" s="101" t="str">
        <f t="shared" si="22"/>
        <v>x</v>
      </c>
      <c r="AH11" s="162"/>
      <c r="AI11" s="163">
        <f t="shared" si="2"/>
      </c>
      <c r="AJ11" s="164"/>
      <c r="AK11" s="105">
        <f t="shared" si="12"/>
        <v>0</v>
      </c>
      <c r="AL11" s="103"/>
      <c r="AM11" s="102">
        <f t="shared" si="13"/>
        <v>0</v>
      </c>
      <c r="AN11" s="113">
        <f t="shared" si="14"/>
        <v>0</v>
      </c>
      <c r="AO11" s="89"/>
      <c r="AP11" s="111">
        <f t="shared" si="15"/>
        <v>0</v>
      </c>
      <c r="AQ11" s="75"/>
      <c r="AR11" s="99" t="str">
        <f>IF('saisie des équipes'!$L$7="","",'saisie des équipes'!$L$7)</f>
        <v>US ARNAGE PONTLIEUE</v>
      </c>
      <c r="AS11" s="109" t="s">
        <v>5</v>
      </c>
      <c r="AT11" s="108">
        <f>IF('saisie des équipes'!$L$8="","",'saisie des équipes'!$L$8)</f>
      </c>
      <c r="AU11" s="101" t="str">
        <f t="shared" si="23"/>
        <v>x</v>
      </c>
      <c r="AV11" s="162"/>
      <c r="AW11" s="163">
        <f t="shared" si="3"/>
      </c>
      <c r="AX11" s="164"/>
      <c r="AY11" s="105">
        <f t="shared" si="16"/>
        <v>0</v>
      </c>
      <c r="AZ11" s="103"/>
      <c r="BA11" s="102">
        <f t="shared" si="17"/>
        <v>0</v>
      </c>
      <c r="BB11" s="113">
        <f t="shared" si="18"/>
        <v>0</v>
      </c>
      <c r="BC11" s="89"/>
      <c r="BD11" s="111">
        <f t="shared" si="19"/>
        <v>0</v>
      </c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</row>
    <row r="12" spans="1:100" s="98" customFormat="1" ht="19.5" customHeight="1">
      <c r="A12" s="75"/>
      <c r="B12" s="99" t="str">
        <f>IF('saisie des équipes'!$C$6="","",'saisie des équipes'!$C$6)</f>
        <v>SABLE</v>
      </c>
      <c r="C12" s="109" t="s">
        <v>39</v>
      </c>
      <c r="D12" s="108">
        <f>IF('saisie des équipes'!$C$9="","",'saisie des équipes'!$C$9)</f>
      </c>
      <c r="E12" s="101" t="str">
        <f t="shared" si="20"/>
        <v>x</v>
      </c>
      <c r="F12" s="162"/>
      <c r="G12" s="163">
        <f t="shared" si="0"/>
      </c>
      <c r="H12" s="164"/>
      <c r="I12" s="105">
        <f t="shared" si="4"/>
        <v>0</v>
      </c>
      <c r="J12" s="103"/>
      <c r="K12" s="102">
        <f t="shared" si="5"/>
        <v>0</v>
      </c>
      <c r="L12" s="112">
        <f t="shared" si="6"/>
        <v>0</v>
      </c>
      <c r="M12" s="89"/>
      <c r="N12" s="107">
        <f t="shared" si="7"/>
        <v>0</v>
      </c>
      <c r="O12" s="75"/>
      <c r="P12" s="99" t="str">
        <f>IF('saisie des équipes'!$F$6="","",'saisie des équipes'!$F$6)</f>
        <v>ANTONY SPORTS</v>
      </c>
      <c r="Q12" s="109" t="s">
        <v>5</v>
      </c>
      <c r="R12" s="108">
        <f>IF('saisie des équipes'!$F$9="","",'saisie des équipes'!$F$9)</f>
      </c>
      <c r="S12" s="101" t="str">
        <f t="shared" si="21"/>
        <v>x</v>
      </c>
      <c r="T12" s="162"/>
      <c r="U12" s="163">
        <f t="shared" si="1"/>
      </c>
      <c r="V12" s="164"/>
      <c r="W12" s="105">
        <f t="shared" si="8"/>
        <v>0</v>
      </c>
      <c r="X12" s="103"/>
      <c r="Y12" s="102">
        <f t="shared" si="9"/>
        <v>0</v>
      </c>
      <c r="Z12" s="112">
        <f t="shared" si="10"/>
        <v>0</v>
      </c>
      <c r="AA12" s="89"/>
      <c r="AB12" s="107">
        <f t="shared" si="11"/>
        <v>0</v>
      </c>
      <c r="AC12" s="75"/>
      <c r="AD12" s="99" t="str">
        <f>IF('saisie des équipes'!$I$6="","",'saisie des équipes'!$I$6)</f>
        <v>MAMERS</v>
      </c>
      <c r="AE12" s="109" t="s">
        <v>5</v>
      </c>
      <c r="AF12" s="108">
        <f>IF('saisie des équipes'!$I$9="","",'saisie des équipes'!$I$9)</f>
      </c>
      <c r="AG12" s="101" t="str">
        <f t="shared" si="22"/>
        <v>x</v>
      </c>
      <c r="AH12" s="162"/>
      <c r="AI12" s="163">
        <f t="shared" si="2"/>
      </c>
      <c r="AJ12" s="164"/>
      <c r="AK12" s="105">
        <f t="shared" si="12"/>
        <v>0</v>
      </c>
      <c r="AL12" s="103"/>
      <c r="AM12" s="102">
        <f t="shared" si="13"/>
        <v>0</v>
      </c>
      <c r="AN12" s="112">
        <f t="shared" si="14"/>
        <v>0</v>
      </c>
      <c r="AO12" s="89"/>
      <c r="AP12" s="107">
        <f t="shared" si="15"/>
        <v>0</v>
      </c>
      <c r="AQ12" s="75"/>
      <c r="AR12" s="99" t="str">
        <f>IF('saisie des équipes'!$L$6="","",'saisie des équipes'!$L$6)</f>
        <v>GUECELARD B</v>
      </c>
      <c r="AS12" s="109" t="s">
        <v>5</v>
      </c>
      <c r="AT12" s="108">
        <f>IF('saisie des équipes'!$L$9="","",'saisie des équipes'!$L$9)</f>
      </c>
      <c r="AU12" s="101" t="str">
        <f t="shared" si="23"/>
        <v>x</v>
      </c>
      <c r="AV12" s="162"/>
      <c r="AW12" s="163">
        <f t="shared" si="3"/>
      </c>
      <c r="AX12" s="164"/>
      <c r="AY12" s="105">
        <f t="shared" si="16"/>
        <v>0</v>
      </c>
      <c r="AZ12" s="103"/>
      <c r="BA12" s="102">
        <f t="shared" si="17"/>
        <v>0</v>
      </c>
      <c r="BB12" s="112">
        <f t="shared" si="18"/>
        <v>0</v>
      </c>
      <c r="BC12" s="89"/>
      <c r="BD12" s="107">
        <f t="shared" si="19"/>
        <v>0</v>
      </c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</row>
    <row r="13" spans="1:100" s="98" customFormat="1" ht="19.5" customHeight="1">
      <c r="A13" s="75"/>
      <c r="B13" s="99" t="str">
        <f>IF('saisie des équipes'!$C$5="","",'saisie des équipes'!$C$5)</f>
        <v>POUANCE</v>
      </c>
      <c r="C13" s="109" t="s">
        <v>39</v>
      </c>
      <c r="D13" s="108" t="str">
        <f>IF('saisie des équipes'!$C$7="","",'saisie des équipes'!$C$7)</f>
        <v>ALPES MANCELLES</v>
      </c>
      <c r="E13" s="101">
        <f t="shared" si="20"/>
      </c>
      <c r="F13" s="162">
        <v>0</v>
      </c>
      <c r="G13" s="163" t="str">
        <f t="shared" si="0"/>
        <v>à</v>
      </c>
      <c r="H13" s="164">
        <v>0</v>
      </c>
      <c r="I13" s="105">
        <f t="shared" si="4"/>
        <v>2</v>
      </c>
      <c r="J13" s="103"/>
      <c r="K13" s="102">
        <f t="shared" si="5"/>
        <v>2</v>
      </c>
      <c r="L13" s="110">
        <f t="shared" si="6"/>
        <v>2</v>
      </c>
      <c r="M13" s="89"/>
      <c r="N13" s="113">
        <f t="shared" si="7"/>
        <v>2</v>
      </c>
      <c r="O13" s="75"/>
      <c r="P13" s="99" t="str">
        <f>IF('saisie des équipes'!$F$5="","",'saisie des équipes'!$F$5)</f>
        <v>LE LUDE</v>
      </c>
      <c r="Q13" s="109" t="s">
        <v>5</v>
      </c>
      <c r="R13" s="108" t="str">
        <f>IF('saisie des équipes'!$F$7="","",'saisie des équipes'!$F$7)</f>
        <v>VEGRE &amp; CHAMPAGNE</v>
      </c>
      <c r="S13" s="101">
        <f t="shared" si="21"/>
      </c>
      <c r="T13" s="162">
        <v>2</v>
      </c>
      <c r="U13" s="163" t="str">
        <f t="shared" si="1"/>
        <v>à</v>
      </c>
      <c r="V13" s="164">
        <v>1</v>
      </c>
      <c r="W13" s="105">
        <f t="shared" si="8"/>
        <v>4</v>
      </c>
      <c r="X13" s="103"/>
      <c r="Y13" s="102">
        <f t="shared" si="9"/>
        <v>1</v>
      </c>
      <c r="Z13" s="110">
        <f t="shared" si="10"/>
        <v>4</v>
      </c>
      <c r="AA13" s="89"/>
      <c r="AB13" s="113">
        <f t="shared" si="11"/>
        <v>1</v>
      </c>
      <c r="AC13" s="75"/>
      <c r="AD13" s="99" t="str">
        <f>IF('saisie des équipes'!$I$5="","",'saisie des équipes'!$I$5)</f>
        <v>LA BAZOGE</v>
      </c>
      <c r="AE13" s="109" t="s">
        <v>5</v>
      </c>
      <c r="AF13" s="108" t="str">
        <f>IF('saisie des équipes'!$I$7="","",'saisie des équipes'!$I$7)</f>
        <v>MULSANNE TELOCHE</v>
      </c>
      <c r="AG13" s="101">
        <f t="shared" si="22"/>
      </c>
      <c r="AH13" s="162">
        <v>0</v>
      </c>
      <c r="AI13" s="163" t="str">
        <f t="shared" si="2"/>
        <v>à</v>
      </c>
      <c r="AJ13" s="164">
        <v>2</v>
      </c>
      <c r="AK13" s="105">
        <f t="shared" si="12"/>
        <v>1</v>
      </c>
      <c r="AL13" s="103"/>
      <c r="AM13" s="102">
        <f t="shared" si="13"/>
        <v>4</v>
      </c>
      <c r="AN13" s="110">
        <f t="shared" si="14"/>
        <v>1</v>
      </c>
      <c r="AO13" s="89"/>
      <c r="AP13" s="113">
        <f t="shared" si="15"/>
        <v>4</v>
      </c>
      <c r="AQ13" s="75"/>
      <c r="AR13" s="99" t="str">
        <f>IF('saisie des équipes'!$L$5="","",'saisie des équipes'!$L$5)</f>
        <v>EXEMPT</v>
      </c>
      <c r="AS13" s="109" t="s">
        <v>5</v>
      </c>
      <c r="AT13" s="108" t="str">
        <f>IF('saisie des équipes'!$L$7="","",'saisie des équipes'!$L$7)</f>
        <v>US ARNAGE PONTLIEUE</v>
      </c>
      <c r="AU13" s="101">
        <f t="shared" si="23"/>
      </c>
      <c r="AV13" s="162">
        <v>0</v>
      </c>
      <c r="AW13" s="163" t="str">
        <f t="shared" si="3"/>
        <v>à</v>
      </c>
      <c r="AX13" s="164">
        <v>3</v>
      </c>
      <c r="AY13" s="105">
        <f t="shared" si="16"/>
        <v>1</v>
      </c>
      <c r="AZ13" s="103"/>
      <c r="BA13" s="102">
        <f t="shared" si="17"/>
        <v>4</v>
      </c>
      <c r="BB13" s="110">
        <f t="shared" si="18"/>
        <v>1</v>
      </c>
      <c r="BC13" s="89"/>
      <c r="BD13" s="113">
        <f t="shared" si="19"/>
        <v>4</v>
      </c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</row>
    <row r="14" spans="1:100" s="98" customFormat="1" ht="19.5" customHeight="1">
      <c r="A14" s="75"/>
      <c r="B14" s="99" t="str">
        <f>IF('saisie des équipes'!$C$4="","",'saisie des équipes'!$C$4)</f>
        <v>NORD EST MANCEAU</v>
      </c>
      <c r="C14" s="109" t="s">
        <v>39</v>
      </c>
      <c r="D14" s="108">
        <f>IF('saisie des équipes'!$C$8="","",'saisie des équipes'!$C$8)</f>
      </c>
      <c r="E14" s="101" t="str">
        <f t="shared" si="20"/>
        <v>x</v>
      </c>
      <c r="F14" s="162"/>
      <c r="G14" s="163">
        <f t="shared" si="0"/>
      </c>
      <c r="H14" s="164"/>
      <c r="I14" s="105">
        <f t="shared" si="4"/>
        <v>0</v>
      </c>
      <c r="J14" s="103"/>
      <c r="K14" s="102">
        <f t="shared" si="5"/>
        <v>0</v>
      </c>
      <c r="L14" s="106">
        <f t="shared" si="6"/>
        <v>0</v>
      </c>
      <c r="M14" s="89"/>
      <c r="N14" s="111">
        <f t="shared" si="7"/>
        <v>0</v>
      </c>
      <c r="O14" s="75"/>
      <c r="P14" s="99" t="str">
        <f>IF('saisie des équipes'!$F$4="","",'saisie des équipes'!$F$4)</f>
        <v>ANILLE BRAYE</v>
      </c>
      <c r="Q14" s="109" t="s">
        <v>5</v>
      </c>
      <c r="R14" s="108">
        <f>IF('saisie des équipes'!$F$8="","",'saisie des équipes'!$F$8)</f>
      </c>
      <c r="S14" s="101" t="str">
        <f t="shared" si="21"/>
        <v>x</v>
      </c>
      <c r="T14" s="162"/>
      <c r="U14" s="163">
        <f t="shared" si="1"/>
      </c>
      <c r="V14" s="164"/>
      <c r="W14" s="105">
        <f t="shared" si="8"/>
        <v>0</v>
      </c>
      <c r="X14" s="103"/>
      <c r="Y14" s="102">
        <f t="shared" si="9"/>
        <v>0</v>
      </c>
      <c r="Z14" s="106">
        <f t="shared" si="10"/>
        <v>0</v>
      </c>
      <c r="AA14" s="89"/>
      <c r="AB14" s="111">
        <f t="shared" si="11"/>
        <v>0</v>
      </c>
      <c r="AC14" s="75"/>
      <c r="AD14" s="99" t="str">
        <f>IF('saisie des équipes'!$I$4="","",'saisie des équipes'!$I$4)</f>
        <v>CERANS FOULLETOURTE A</v>
      </c>
      <c r="AE14" s="109" t="s">
        <v>5</v>
      </c>
      <c r="AF14" s="108">
        <f>IF('saisie des équipes'!$I$8="","",'saisie des équipes'!$I$8)</f>
      </c>
      <c r="AG14" s="101" t="str">
        <f t="shared" si="22"/>
        <v>x</v>
      </c>
      <c r="AH14" s="162"/>
      <c r="AI14" s="163">
        <f t="shared" si="2"/>
      </c>
      <c r="AJ14" s="164"/>
      <c r="AK14" s="105">
        <f t="shared" si="12"/>
        <v>0</v>
      </c>
      <c r="AL14" s="103"/>
      <c r="AM14" s="102">
        <f t="shared" si="13"/>
        <v>0</v>
      </c>
      <c r="AN14" s="106">
        <f t="shared" si="14"/>
        <v>0</v>
      </c>
      <c r="AO14" s="89"/>
      <c r="AP14" s="111">
        <f t="shared" si="15"/>
        <v>0</v>
      </c>
      <c r="AQ14" s="75"/>
      <c r="AR14" s="99" t="str">
        <f>IF('saisie des équipes'!$L$4="","",'saisie des équipes'!$L$4)</f>
        <v>CERANS FOULLETOURTE B</v>
      </c>
      <c r="AS14" s="109" t="s">
        <v>5</v>
      </c>
      <c r="AT14" s="108">
        <f>IF('saisie des équipes'!$L$8="","",'saisie des équipes'!$L$8)</f>
      </c>
      <c r="AU14" s="101" t="str">
        <f t="shared" si="23"/>
        <v>x</v>
      </c>
      <c r="AV14" s="162"/>
      <c r="AW14" s="163">
        <f t="shared" si="3"/>
      </c>
      <c r="AX14" s="164"/>
      <c r="AY14" s="105">
        <f t="shared" si="16"/>
        <v>0</v>
      </c>
      <c r="AZ14" s="103"/>
      <c r="BA14" s="102">
        <f t="shared" si="17"/>
        <v>0</v>
      </c>
      <c r="BB14" s="106">
        <f t="shared" si="18"/>
        <v>0</v>
      </c>
      <c r="BC14" s="89"/>
      <c r="BD14" s="111">
        <f t="shared" si="19"/>
        <v>0</v>
      </c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</row>
    <row r="15" spans="1:100" s="98" customFormat="1" ht="19.5" customHeight="1">
      <c r="A15" s="75"/>
      <c r="B15" s="99" t="str">
        <f>IF('saisie des équipes'!$C$7="","",'saisie des équipes'!$C$7)</f>
        <v>ALPES MANCELLES</v>
      </c>
      <c r="C15" s="109" t="s">
        <v>39</v>
      </c>
      <c r="D15" s="108">
        <f>IF('saisie des équipes'!$C$9="","",'saisie des équipes'!$C$9)</f>
      </c>
      <c r="E15" s="101" t="str">
        <f t="shared" si="20"/>
        <v>x</v>
      </c>
      <c r="F15" s="162"/>
      <c r="G15" s="163">
        <f t="shared" si="0"/>
      </c>
      <c r="H15" s="164"/>
      <c r="I15" s="105">
        <f t="shared" si="4"/>
        <v>0</v>
      </c>
      <c r="J15" s="103"/>
      <c r="K15" s="102">
        <f t="shared" si="5"/>
        <v>0</v>
      </c>
      <c r="L15" s="113">
        <f t="shared" si="6"/>
        <v>0</v>
      </c>
      <c r="M15" s="89"/>
      <c r="N15" s="107">
        <f t="shared" si="7"/>
        <v>0</v>
      </c>
      <c r="O15" s="75"/>
      <c r="P15" s="99" t="str">
        <f>IF('saisie des équipes'!$F$7="","",'saisie des équipes'!$F$7)</f>
        <v>VEGRE &amp; CHAMPAGNE</v>
      </c>
      <c r="Q15" s="109" t="s">
        <v>5</v>
      </c>
      <c r="R15" s="108">
        <f>IF('saisie des équipes'!$F$9="","",'saisie des équipes'!$F$9)</f>
      </c>
      <c r="S15" s="101" t="str">
        <f t="shared" si="21"/>
        <v>x</v>
      </c>
      <c r="T15" s="162"/>
      <c r="U15" s="163">
        <f t="shared" si="1"/>
      </c>
      <c r="V15" s="164"/>
      <c r="W15" s="105">
        <f t="shared" si="8"/>
        <v>0</v>
      </c>
      <c r="X15" s="103"/>
      <c r="Y15" s="102">
        <f t="shared" si="9"/>
        <v>0</v>
      </c>
      <c r="Z15" s="113">
        <f t="shared" si="10"/>
        <v>0</v>
      </c>
      <c r="AA15" s="89"/>
      <c r="AB15" s="107">
        <f t="shared" si="11"/>
        <v>0</v>
      </c>
      <c r="AC15" s="75"/>
      <c r="AD15" s="99" t="str">
        <f>IF('saisie des équipes'!$I$7="","",'saisie des équipes'!$I$7)</f>
        <v>MULSANNE TELOCHE</v>
      </c>
      <c r="AE15" s="109" t="s">
        <v>5</v>
      </c>
      <c r="AF15" s="108">
        <f>IF('saisie des équipes'!$I$9="","",'saisie des équipes'!$I$9)</f>
      </c>
      <c r="AG15" s="101" t="str">
        <f t="shared" si="22"/>
        <v>x</v>
      </c>
      <c r="AH15" s="162"/>
      <c r="AI15" s="163">
        <f t="shared" si="2"/>
      </c>
      <c r="AJ15" s="164"/>
      <c r="AK15" s="105">
        <f t="shared" si="12"/>
        <v>0</v>
      </c>
      <c r="AL15" s="103"/>
      <c r="AM15" s="102">
        <f t="shared" si="13"/>
        <v>0</v>
      </c>
      <c r="AN15" s="113">
        <f t="shared" si="14"/>
        <v>0</v>
      </c>
      <c r="AO15" s="89"/>
      <c r="AP15" s="107">
        <f t="shared" si="15"/>
        <v>0</v>
      </c>
      <c r="AQ15" s="75"/>
      <c r="AR15" s="99" t="str">
        <f>IF('saisie des équipes'!$L$7="","",'saisie des équipes'!$L$7)</f>
        <v>US ARNAGE PONTLIEUE</v>
      </c>
      <c r="AS15" s="109" t="s">
        <v>5</v>
      </c>
      <c r="AT15" s="108">
        <f>IF('saisie des équipes'!$L$9="","",'saisie des équipes'!$L$9)</f>
      </c>
      <c r="AU15" s="101" t="str">
        <f t="shared" si="23"/>
        <v>x</v>
      </c>
      <c r="AV15" s="162"/>
      <c r="AW15" s="163">
        <f t="shared" si="3"/>
      </c>
      <c r="AX15" s="164"/>
      <c r="AY15" s="105">
        <f t="shared" si="16"/>
        <v>0</v>
      </c>
      <c r="AZ15" s="103"/>
      <c r="BA15" s="102">
        <f t="shared" si="17"/>
        <v>0</v>
      </c>
      <c r="BB15" s="113">
        <f t="shared" si="18"/>
        <v>0</v>
      </c>
      <c r="BC15" s="89"/>
      <c r="BD15" s="107">
        <f t="shared" si="19"/>
        <v>0</v>
      </c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</row>
    <row r="16" spans="1:100" s="115" customFormat="1" ht="19.5" customHeight="1">
      <c r="A16" s="75"/>
      <c r="B16" s="99" t="str">
        <f>IF('saisie des équipes'!$C$6="","",'saisie des équipes'!$C$6)</f>
        <v>SABLE</v>
      </c>
      <c r="C16" s="109" t="s">
        <v>39</v>
      </c>
      <c r="D16" s="108">
        <f>IF('saisie des équipes'!$C$8="","",'saisie des équipes'!$C$8)</f>
      </c>
      <c r="E16" s="101" t="str">
        <f t="shared" si="20"/>
        <v>x</v>
      </c>
      <c r="F16" s="162"/>
      <c r="G16" s="163">
        <f t="shared" si="0"/>
      </c>
      <c r="H16" s="164"/>
      <c r="I16" s="105">
        <f t="shared" si="4"/>
        <v>0</v>
      </c>
      <c r="J16" s="103"/>
      <c r="K16" s="102">
        <f t="shared" si="5"/>
        <v>0</v>
      </c>
      <c r="L16" s="112">
        <f t="shared" si="6"/>
        <v>0</v>
      </c>
      <c r="M16" s="89"/>
      <c r="N16" s="114">
        <f t="shared" si="7"/>
        <v>0</v>
      </c>
      <c r="O16" s="75"/>
      <c r="P16" s="99" t="str">
        <f>IF('saisie des équipes'!$F$6="","",'saisie des équipes'!$F$6)</f>
        <v>ANTONY SPORTS</v>
      </c>
      <c r="Q16" s="109" t="s">
        <v>5</v>
      </c>
      <c r="R16" s="108">
        <f>IF('saisie des équipes'!$F$8="","",'saisie des équipes'!$F$8)</f>
      </c>
      <c r="S16" s="101" t="str">
        <f t="shared" si="21"/>
        <v>x</v>
      </c>
      <c r="T16" s="162"/>
      <c r="U16" s="163">
        <f t="shared" si="1"/>
      </c>
      <c r="V16" s="164"/>
      <c r="W16" s="105">
        <f t="shared" si="8"/>
        <v>0</v>
      </c>
      <c r="X16" s="103"/>
      <c r="Y16" s="102">
        <f t="shared" si="9"/>
        <v>0</v>
      </c>
      <c r="Z16" s="112">
        <f t="shared" si="10"/>
        <v>0</v>
      </c>
      <c r="AA16" s="89"/>
      <c r="AB16" s="114">
        <f t="shared" si="11"/>
        <v>0</v>
      </c>
      <c r="AC16" s="75"/>
      <c r="AD16" s="99" t="str">
        <f>IF('saisie des équipes'!$I$6="","",'saisie des équipes'!$I$6)</f>
        <v>MAMERS</v>
      </c>
      <c r="AE16" s="109" t="s">
        <v>5</v>
      </c>
      <c r="AF16" s="108">
        <f>IF('saisie des équipes'!$I$8="","",'saisie des équipes'!$I$8)</f>
      </c>
      <c r="AG16" s="101" t="str">
        <f t="shared" si="22"/>
        <v>x</v>
      </c>
      <c r="AH16" s="162"/>
      <c r="AI16" s="163">
        <f t="shared" si="2"/>
      </c>
      <c r="AJ16" s="164"/>
      <c r="AK16" s="105">
        <f t="shared" si="12"/>
        <v>0</v>
      </c>
      <c r="AL16" s="103"/>
      <c r="AM16" s="102">
        <f t="shared" si="13"/>
        <v>0</v>
      </c>
      <c r="AN16" s="112">
        <f t="shared" si="14"/>
        <v>0</v>
      </c>
      <c r="AO16" s="89"/>
      <c r="AP16" s="114">
        <f t="shared" si="15"/>
        <v>0</v>
      </c>
      <c r="AQ16" s="75"/>
      <c r="AR16" s="99" t="str">
        <f>IF('saisie des équipes'!$L$6="","",'saisie des équipes'!$L$6)</f>
        <v>GUECELARD B</v>
      </c>
      <c r="AS16" s="109" t="s">
        <v>5</v>
      </c>
      <c r="AT16" s="108">
        <f>IF('saisie des équipes'!$L$8="","",'saisie des équipes'!$L$8)</f>
      </c>
      <c r="AU16" s="101" t="str">
        <f t="shared" si="23"/>
        <v>x</v>
      </c>
      <c r="AV16" s="162"/>
      <c r="AW16" s="163">
        <f t="shared" si="3"/>
      </c>
      <c r="AX16" s="164"/>
      <c r="AY16" s="105">
        <f t="shared" si="16"/>
        <v>0</v>
      </c>
      <c r="AZ16" s="103"/>
      <c r="BA16" s="102">
        <f t="shared" si="17"/>
        <v>0</v>
      </c>
      <c r="BB16" s="112">
        <f t="shared" si="18"/>
        <v>0</v>
      </c>
      <c r="BC16" s="89"/>
      <c r="BD16" s="114">
        <f t="shared" si="19"/>
        <v>0</v>
      </c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</row>
    <row r="17" spans="1:100" s="115" customFormat="1" ht="19.5" customHeight="1">
      <c r="A17" s="75"/>
      <c r="B17" s="99" t="str">
        <f>IF('saisie des équipes'!$C$4="","",'saisie des équipes'!$C$4)</f>
        <v>NORD EST MANCEAU</v>
      </c>
      <c r="C17" s="109" t="s">
        <v>39</v>
      </c>
      <c r="D17" s="108" t="str">
        <f>IF('saisie des équipes'!C5="","",'saisie des équipes'!C5)</f>
        <v>POUANCE</v>
      </c>
      <c r="E17" s="101">
        <f t="shared" si="20"/>
      </c>
      <c r="F17" s="162">
        <v>0</v>
      </c>
      <c r="G17" s="163" t="str">
        <f t="shared" si="0"/>
        <v>à</v>
      </c>
      <c r="H17" s="164">
        <v>2</v>
      </c>
      <c r="I17" s="105">
        <f t="shared" si="4"/>
        <v>1</v>
      </c>
      <c r="J17" s="103"/>
      <c r="K17" s="102">
        <f t="shared" si="5"/>
        <v>4</v>
      </c>
      <c r="L17" s="106">
        <f t="shared" si="6"/>
        <v>1</v>
      </c>
      <c r="M17" s="89"/>
      <c r="N17" s="110">
        <f t="shared" si="7"/>
        <v>4</v>
      </c>
      <c r="O17" s="75"/>
      <c r="P17" s="99" t="str">
        <f>IF('saisie des équipes'!$F$4="","",'saisie des équipes'!$F$4)</f>
        <v>ANILLE BRAYE</v>
      </c>
      <c r="Q17" s="109" t="s">
        <v>5</v>
      </c>
      <c r="R17" s="108" t="str">
        <f>IF('saisie des équipes'!F5="","",'saisie des équipes'!F5)</f>
        <v>LE LUDE</v>
      </c>
      <c r="S17" s="101">
        <f t="shared" si="21"/>
      </c>
      <c r="T17" s="162">
        <v>1</v>
      </c>
      <c r="U17" s="163" t="str">
        <f t="shared" si="1"/>
        <v>à</v>
      </c>
      <c r="V17" s="164">
        <v>1</v>
      </c>
      <c r="W17" s="105">
        <f t="shared" si="8"/>
        <v>2</v>
      </c>
      <c r="X17" s="103"/>
      <c r="Y17" s="102">
        <f t="shared" si="9"/>
        <v>2</v>
      </c>
      <c r="Z17" s="106">
        <f t="shared" si="10"/>
        <v>2</v>
      </c>
      <c r="AA17" s="89"/>
      <c r="AB17" s="110">
        <f t="shared" si="11"/>
        <v>2</v>
      </c>
      <c r="AC17" s="75"/>
      <c r="AD17" s="99" t="str">
        <f>IF('saisie des équipes'!$I$4="","",'saisie des équipes'!$I$4)</f>
        <v>CERANS FOULLETOURTE A</v>
      </c>
      <c r="AE17" s="109" t="s">
        <v>5</v>
      </c>
      <c r="AF17" s="108" t="str">
        <f>IF('saisie des équipes'!I5="","",'saisie des équipes'!I5)</f>
        <v>LA BAZOGE</v>
      </c>
      <c r="AG17" s="101">
        <f t="shared" si="22"/>
      </c>
      <c r="AH17" s="162">
        <v>0</v>
      </c>
      <c r="AI17" s="163" t="str">
        <f t="shared" si="2"/>
        <v>à</v>
      </c>
      <c r="AJ17" s="164">
        <v>0</v>
      </c>
      <c r="AK17" s="105">
        <f t="shared" si="12"/>
        <v>2</v>
      </c>
      <c r="AL17" s="103"/>
      <c r="AM17" s="102">
        <f t="shared" si="13"/>
        <v>2</v>
      </c>
      <c r="AN17" s="106">
        <f t="shared" si="14"/>
        <v>2</v>
      </c>
      <c r="AO17" s="89"/>
      <c r="AP17" s="110">
        <f t="shared" si="15"/>
        <v>2</v>
      </c>
      <c r="AQ17" s="75"/>
      <c r="AR17" s="99" t="str">
        <f>IF('saisie des équipes'!$L$4="","",'saisie des équipes'!$L$4)</f>
        <v>CERANS FOULLETOURTE B</v>
      </c>
      <c r="AS17" s="109" t="s">
        <v>5</v>
      </c>
      <c r="AT17" s="108" t="str">
        <f>IF('saisie des équipes'!L5="","",'saisie des équipes'!L5)</f>
        <v>EXEMPT</v>
      </c>
      <c r="AU17" s="101">
        <f t="shared" si="23"/>
      </c>
      <c r="AV17" s="162">
        <v>3</v>
      </c>
      <c r="AW17" s="163" t="str">
        <f t="shared" si="3"/>
        <v>à</v>
      </c>
      <c r="AX17" s="164">
        <v>0</v>
      </c>
      <c r="AY17" s="105">
        <f t="shared" si="16"/>
        <v>4</v>
      </c>
      <c r="AZ17" s="103"/>
      <c r="BA17" s="102">
        <f t="shared" si="17"/>
        <v>1</v>
      </c>
      <c r="BB17" s="106">
        <f t="shared" si="18"/>
        <v>4</v>
      </c>
      <c r="BC17" s="89"/>
      <c r="BD17" s="110">
        <f t="shared" si="19"/>
        <v>1</v>
      </c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</row>
    <row r="18" spans="1:100" s="115" customFormat="1" ht="19.5" customHeight="1">
      <c r="A18" s="75"/>
      <c r="B18" s="99">
        <f>IF('saisie des équipes'!$C$8="","",'saisie des équipes'!$C$8)</f>
      </c>
      <c r="C18" s="109" t="s">
        <v>39</v>
      </c>
      <c r="D18" s="108">
        <f>IF('saisie des équipes'!$C$9="","",'saisie des équipes'!$C$9)</f>
      </c>
      <c r="E18" s="101" t="str">
        <f t="shared" si="20"/>
        <v>x</v>
      </c>
      <c r="F18" s="162"/>
      <c r="G18" s="163">
        <f t="shared" si="0"/>
      </c>
      <c r="H18" s="164"/>
      <c r="I18" s="105">
        <f t="shared" si="4"/>
        <v>0</v>
      </c>
      <c r="J18" s="103"/>
      <c r="K18" s="102">
        <f t="shared" si="5"/>
        <v>0</v>
      </c>
      <c r="L18" s="111">
        <f t="shared" si="6"/>
        <v>0</v>
      </c>
      <c r="M18" s="89"/>
      <c r="N18" s="107">
        <f t="shared" si="7"/>
        <v>0</v>
      </c>
      <c r="O18" s="75"/>
      <c r="P18" s="99">
        <f>IF('saisie des équipes'!$F$8="","",'saisie des équipes'!$F$8)</f>
      </c>
      <c r="Q18" s="109" t="s">
        <v>5</v>
      </c>
      <c r="R18" s="108">
        <f>IF('saisie des équipes'!$F$9="","",'saisie des équipes'!$F$9)</f>
      </c>
      <c r="S18" s="101" t="str">
        <f t="shared" si="21"/>
        <v>x</v>
      </c>
      <c r="T18" s="162"/>
      <c r="U18" s="163">
        <f t="shared" si="1"/>
      </c>
      <c r="V18" s="164"/>
      <c r="W18" s="105">
        <f t="shared" si="8"/>
        <v>0</v>
      </c>
      <c r="X18" s="103"/>
      <c r="Y18" s="102">
        <f t="shared" si="9"/>
        <v>0</v>
      </c>
      <c r="Z18" s="111">
        <f t="shared" si="10"/>
        <v>0</v>
      </c>
      <c r="AA18" s="89"/>
      <c r="AB18" s="107">
        <f t="shared" si="11"/>
        <v>0</v>
      </c>
      <c r="AC18" s="75"/>
      <c r="AD18" s="99">
        <f>IF('saisie des équipes'!$I$8="","",'saisie des équipes'!$I$8)</f>
      </c>
      <c r="AE18" s="109" t="s">
        <v>5</v>
      </c>
      <c r="AF18" s="108">
        <f>IF('saisie des équipes'!$I$9="","",'saisie des équipes'!$I$9)</f>
      </c>
      <c r="AG18" s="101" t="str">
        <f t="shared" si="22"/>
        <v>x</v>
      </c>
      <c r="AH18" s="162"/>
      <c r="AI18" s="163">
        <f t="shared" si="2"/>
      </c>
      <c r="AJ18" s="164"/>
      <c r="AK18" s="105">
        <f t="shared" si="12"/>
        <v>0</v>
      </c>
      <c r="AL18" s="103"/>
      <c r="AM18" s="102">
        <f t="shared" si="13"/>
        <v>0</v>
      </c>
      <c r="AN18" s="111">
        <f t="shared" si="14"/>
        <v>0</v>
      </c>
      <c r="AO18" s="89"/>
      <c r="AP18" s="107">
        <f t="shared" si="15"/>
        <v>0</v>
      </c>
      <c r="AQ18" s="75"/>
      <c r="AR18" s="99">
        <f>IF('saisie des équipes'!$L$8="","",'saisie des équipes'!$L$8)</f>
      </c>
      <c r="AS18" s="109" t="s">
        <v>5</v>
      </c>
      <c r="AT18" s="108">
        <f>IF('saisie des équipes'!$L$9="","",'saisie des équipes'!$L$9)</f>
      </c>
      <c r="AU18" s="101" t="str">
        <f t="shared" si="23"/>
        <v>x</v>
      </c>
      <c r="AV18" s="162"/>
      <c r="AW18" s="163">
        <f t="shared" si="3"/>
      </c>
      <c r="AX18" s="164"/>
      <c r="AY18" s="105">
        <f t="shared" si="16"/>
        <v>0</v>
      </c>
      <c r="AZ18" s="103"/>
      <c r="BA18" s="102">
        <f t="shared" si="17"/>
        <v>0</v>
      </c>
      <c r="BB18" s="111">
        <f t="shared" si="18"/>
        <v>0</v>
      </c>
      <c r="BC18" s="89"/>
      <c r="BD18" s="107">
        <f t="shared" si="19"/>
        <v>0</v>
      </c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</row>
    <row r="19" spans="1:100" s="115" customFormat="1" ht="19.5" customHeight="1">
      <c r="A19" s="75"/>
      <c r="B19" s="99" t="str">
        <f>IF('saisie des équipes'!$C$4="","",'saisie des équipes'!$C$4)</f>
        <v>NORD EST MANCEAU</v>
      </c>
      <c r="C19" s="109" t="s">
        <v>39</v>
      </c>
      <c r="D19" s="108" t="str">
        <f>IF('saisie des équipes'!$C$7="","",'saisie des équipes'!$C$7)</f>
        <v>ALPES MANCELLES</v>
      </c>
      <c r="E19" s="101">
        <f t="shared" si="20"/>
      </c>
      <c r="F19" s="162">
        <v>1</v>
      </c>
      <c r="G19" s="163" t="str">
        <f t="shared" si="0"/>
        <v>à</v>
      </c>
      <c r="H19" s="164">
        <v>1</v>
      </c>
      <c r="I19" s="105">
        <f t="shared" si="4"/>
        <v>2</v>
      </c>
      <c r="J19" s="103"/>
      <c r="K19" s="102">
        <f t="shared" si="5"/>
        <v>2</v>
      </c>
      <c r="L19" s="106">
        <f t="shared" si="6"/>
        <v>2</v>
      </c>
      <c r="M19" s="89"/>
      <c r="N19" s="113">
        <f t="shared" si="7"/>
        <v>2</v>
      </c>
      <c r="O19" s="75"/>
      <c r="P19" s="99" t="str">
        <f>IF('saisie des équipes'!$F$4="","",'saisie des équipes'!$F$4)</f>
        <v>ANILLE BRAYE</v>
      </c>
      <c r="Q19" s="109" t="s">
        <v>5</v>
      </c>
      <c r="R19" s="108" t="str">
        <f>IF('saisie des équipes'!$F$7="","",'saisie des équipes'!$F$7)</f>
        <v>VEGRE &amp; CHAMPAGNE</v>
      </c>
      <c r="S19" s="101">
        <f t="shared" si="21"/>
      </c>
      <c r="T19" s="162">
        <v>1</v>
      </c>
      <c r="U19" s="163" t="str">
        <f t="shared" si="1"/>
        <v>à</v>
      </c>
      <c r="V19" s="164">
        <v>2</v>
      </c>
      <c r="W19" s="105">
        <f t="shared" si="8"/>
        <v>1</v>
      </c>
      <c r="X19" s="103"/>
      <c r="Y19" s="102">
        <f t="shared" si="9"/>
        <v>4</v>
      </c>
      <c r="Z19" s="106">
        <f t="shared" si="10"/>
        <v>1</v>
      </c>
      <c r="AA19" s="89"/>
      <c r="AB19" s="113">
        <f t="shared" si="11"/>
        <v>4</v>
      </c>
      <c r="AC19" s="75"/>
      <c r="AD19" s="99" t="str">
        <f>IF('saisie des équipes'!$I$4="","",'saisie des équipes'!$I$4)</f>
        <v>CERANS FOULLETOURTE A</v>
      </c>
      <c r="AE19" s="109" t="s">
        <v>5</v>
      </c>
      <c r="AF19" s="108" t="str">
        <f>IF('saisie des équipes'!$I$7="","",'saisie des équipes'!$I$7)</f>
        <v>MULSANNE TELOCHE</v>
      </c>
      <c r="AG19" s="101">
        <f t="shared" si="22"/>
      </c>
      <c r="AH19" s="162">
        <v>0</v>
      </c>
      <c r="AI19" s="163" t="str">
        <f t="shared" si="2"/>
        <v>à</v>
      </c>
      <c r="AJ19" s="164">
        <v>3</v>
      </c>
      <c r="AK19" s="105">
        <f t="shared" si="12"/>
        <v>1</v>
      </c>
      <c r="AL19" s="103"/>
      <c r="AM19" s="102">
        <f t="shared" si="13"/>
        <v>4</v>
      </c>
      <c r="AN19" s="106">
        <f t="shared" si="14"/>
        <v>1</v>
      </c>
      <c r="AO19" s="89"/>
      <c r="AP19" s="113">
        <f t="shared" si="15"/>
        <v>4</v>
      </c>
      <c r="AQ19" s="75"/>
      <c r="AR19" s="99" t="str">
        <f>IF('saisie des équipes'!$L$4="","",'saisie des équipes'!$L$4)</f>
        <v>CERANS FOULLETOURTE B</v>
      </c>
      <c r="AS19" s="109" t="s">
        <v>5</v>
      </c>
      <c r="AT19" s="108" t="str">
        <f>IF('saisie des équipes'!$L$7="","",'saisie des équipes'!$L$7)</f>
        <v>US ARNAGE PONTLIEUE</v>
      </c>
      <c r="AU19" s="101">
        <f t="shared" si="23"/>
      </c>
      <c r="AV19" s="162">
        <v>2</v>
      </c>
      <c r="AW19" s="163" t="str">
        <f t="shared" si="3"/>
        <v>à</v>
      </c>
      <c r="AX19" s="164">
        <v>0</v>
      </c>
      <c r="AY19" s="105">
        <f t="shared" si="16"/>
        <v>4</v>
      </c>
      <c r="AZ19" s="103"/>
      <c r="BA19" s="102">
        <f t="shared" si="17"/>
        <v>1</v>
      </c>
      <c r="BB19" s="106">
        <f t="shared" si="18"/>
        <v>4</v>
      </c>
      <c r="BC19" s="89"/>
      <c r="BD19" s="113">
        <f t="shared" si="19"/>
        <v>1</v>
      </c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</row>
    <row r="20" spans="1:100" s="115" customFormat="1" ht="19.5" customHeight="1" thickBot="1">
      <c r="A20" s="75"/>
      <c r="B20" s="116" t="str">
        <f>IF('saisie des équipes'!$C$5="","",'saisie des équipes'!$C$5)</f>
        <v>POUANCE</v>
      </c>
      <c r="C20" s="119" t="s">
        <v>39</v>
      </c>
      <c r="D20" s="117" t="str">
        <f>IF('saisie des équipes'!$C$6="","",'saisie des équipes'!$C$6)</f>
        <v>SABLE</v>
      </c>
      <c r="E20" s="118">
        <f t="shared" si="20"/>
      </c>
      <c r="F20" s="165">
        <v>1</v>
      </c>
      <c r="G20" s="166" t="str">
        <f t="shared" si="0"/>
        <v>à</v>
      </c>
      <c r="H20" s="167">
        <v>0</v>
      </c>
      <c r="I20" s="105">
        <f t="shared" si="4"/>
        <v>4</v>
      </c>
      <c r="J20" s="103"/>
      <c r="K20" s="102">
        <f t="shared" si="5"/>
        <v>1</v>
      </c>
      <c r="L20" s="110">
        <f t="shared" si="6"/>
        <v>4</v>
      </c>
      <c r="M20" s="89"/>
      <c r="N20" s="112">
        <f t="shared" si="7"/>
        <v>1</v>
      </c>
      <c r="O20" s="75"/>
      <c r="P20" s="116" t="str">
        <f>IF('saisie des équipes'!$F$5="","",'saisie des équipes'!$F$5)</f>
        <v>LE LUDE</v>
      </c>
      <c r="Q20" s="119" t="s">
        <v>5</v>
      </c>
      <c r="R20" s="117" t="str">
        <f>IF('saisie des équipes'!$F$6="","",'saisie des équipes'!$F$6)</f>
        <v>ANTONY SPORTS</v>
      </c>
      <c r="S20" s="118">
        <f t="shared" si="21"/>
      </c>
      <c r="T20" s="165">
        <v>1</v>
      </c>
      <c r="U20" s="166" t="str">
        <f t="shared" si="1"/>
        <v>à</v>
      </c>
      <c r="V20" s="167">
        <v>3</v>
      </c>
      <c r="W20" s="105">
        <f t="shared" si="8"/>
        <v>1</v>
      </c>
      <c r="X20" s="103"/>
      <c r="Y20" s="102">
        <f t="shared" si="9"/>
        <v>4</v>
      </c>
      <c r="Z20" s="110">
        <f t="shared" si="10"/>
        <v>1</v>
      </c>
      <c r="AA20" s="89"/>
      <c r="AB20" s="112">
        <f t="shared" si="11"/>
        <v>4</v>
      </c>
      <c r="AC20" s="75"/>
      <c r="AD20" s="116" t="str">
        <f>IF('saisie des équipes'!$I$5="","",'saisie des équipes'!$I$5)</f>
        <v>LA BAZOGE</v>
      </c>
      <c r="AE20" s="119" t="s">
        <v>5</v>
      </c>
      <c r="AF20" s="117" t="str">
        <f>IF('saisie des équipes'!$I$6="","",'saisie des équipes'!$I$6)</f>
        <v>MAMERS</v>
      </c>
      <c r="AG20" s="118">
        <f t="shared" si="22"/>
      </c>
      <c r="AH20" s="165">
        <v>1</v>
      </c>
      <c r="AI20" s="166" t="str">
        <f t="shared" si="2"/>
        <v>à</v>
      </c>
      <c r="AJ20" s="167">
        <v>2</v>
      </c>
      <c r="AK20" s="105">
        <f t="shared" si="12"/>
        <v>1</v>
      </c>
      <c r="AL20" s="103"/>
      <c r="AM20" s="102">
        <f t="shared" si="13"/>
        <v>4</v>
      </c>
      <c r="AN20" s="110">
        <f t="shared" si="14"/>
        <v>1</v>
      </c>
      <c r="AO20" s="89"/>
      <c r="AP20" s="112">
        <f t="shared" si="15"/>
        <v>4</v>
      </c>
      <c r="AQ20" s="75"/>
      <c r="AR20" s="116" t="str">
        <f>IF('saisie des équipes'!$L$5="","",'saisie des équipes'!$L$5)</f>
        <v>EXEMPT</v>
      </c>
      <c r="AS20" s="119" t="s">
        <v>5</v>
      </c>
      <c r="AT20" s="117" t="str">
        <f>IF('saisie des équipes'!$L$6="","",'saisie des équipes'!$L$6)</f>
        <v>GUECELARD B</v>
      </c>
      <c r="AU20" s="118">
        <f t="shared" si="23"/>
      </c>
      <c r="AV20" s="165">
        <v>0</v>
      </c>
      <c r="AW20" s="166" t="str">
        <f t="shared" si="3"/>
        <v>à</v>
      </c>
      <c r="AX20" s="167">
        <v>3</v>
      </c>
      <c r="AY20" s="105">
        <f t="shared" si="16"/>
        <v>1</v>
      </c>
      <c r="AZ20" s="103"/>
      <c r="BA20" s="102">
        <f t="shared" si="17"/>
        <v>4</v>
      </c>
      <c r="BB20" s="110">
        <f t="shared" si="18"/>
        <v>1</v>
      </c>
      <c r="BC20" s="89"/>
      <c r="BD20" s="112">
        <f t="shared" si="19"/>
        <v>4</v>
      </c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</row>
    <row r="21" spans="1:58" s="121" customFormat="1" ht="13.5" customHeight="1" hidden="1">
      <c r="A21" s="75"/>
      <c r="B21" s="120"/>
      <c r="C21" s="73"/>
      <c r="D21" s="73"/>
      <c r="E21" s="73">
        <f>COUNTIF(E6:E20,"")</f>
        <v>6</v>
      </c>
      <c r="F21" s="73"/>
      <c r="G21" s="73">
        <f>COUNTIF(G6:G20,"à")</f>
        <v>6</v>
      </c>
      <c r="H21" s="73"/>
      <c r="I21" s="75"/>
      <c r="J21" s="75"/>
      <c r="K21" s="75"/>
      <c r="L21" s="75"/>
      <c r="M21" s="75"/>
      <c r="N21" s="75"/>
      <c r="O21" s="75"/>
      <c r="P21" s="73"/>
      <c r="Q21" s="73"/>
      <c r="R21" s="73"/>
      <c r="S21" s="73">
        <f>COUNTIF(S6:S20,"")</f>
        <v>6</v>
      </c>
      <c r="T21" s="73"/>
      <c r="U21" s="73">
        <f>COUNTIF(U6:U20,"à")</f>
        <v>6</v>
      </c>
      <c r="V21" s="73"/>
      <c r="W21" s="73"/>
      <c r="X21" s="73"/>
      <c r="Y21" s="73"/>
      <c r="Z21" s="73"/>
      <c r="AA21" s="73"/>
      <c r="AB21" s="73"/>
      <c r="AC21" s="75"/>
      <c r="AD21" s="73"/>
      <c r="AE21" s="73"/>
      <c r="AF21" s="73"/>
      <c r="AG21" s="73">
        <f>COUNTIF(AG6:AG20,"")</f>
        <v>6</v>
      </c>
      <c r="AH21" s="73"/>
      <c r="AI21" s="73">
        <f>COUNTIF(AI6:AI20,"à")</f>
        <v>6</v>
      </c>
      <c r="AJ21" s="73"/>
      <c r="AK21" s="73"/>
      <c r="AL21" s="73"/>
      <c r="AM21" s="73"/>
      <c r="AN21" s="73"/>
      <c r="AO21" s="73"/>
      <c r="AP21" s="73"/>
      <c r="AQ21" s="75"/>
      <c r="AR21" s="73"/>
      <c r="AS21" s="73"/>
      <c r="AT21" s="73"/>
      <c r="AU21" s="73">
        <f>COUNTIF(AU6:AU20,"")</f>
        <v>6</v>
      </c>
      <c r="AV21" s="73"/>
      <c r="AW21" s="73">
        <f>COUNTIF(AW6:AW20,"à")</f>
        <v>6</v>
      </c>
      <c r="AX21" s="73"/>
      <c r="AY21" s="73"/>
      <c r="AZ21" s="73"/>
      <c r="BA21" s="73"/>
      <c r="BB21" s="73"/>
      <c r="BC21" s="73"/>
      <c r="BD21" s="73"/>
      <c r="BE21" s="75"/>
      <c r="BF21" s="75"/>
    </row>
    <row r="22" spans="1:58" s="124" customFormat="1" ht="13.5" customHeight="1">
      <c r="A22" s="75"/>
      <c r="B22" s="425">
        <f>IF(E21&lt;&gt;G21," incomplet  ou erreur","")</f>
      </c>
      <c r="C22" s="425"/>
      <c r="D22" s="425"/>
      <c r="E22" s="425"/>
      <c r="F22" s="425"/>
      <c r="G22" s="425"/>
      <c r="H22" s="425"/>
      <c r="I22" s="122"/>
      <c r="J22" s="122"/>
      <c r="K22" s="122"/>
      <c r="L22" s="122"/>
      <c r="M22" s="122"/>
      <c r="N22" s="122"/>
      <c r="O22" s="122"/>
      <c r="P22" s="425">
        <f>IF(S21&lt;&gt;U21,"incomplet ou erreur","")</f>
      </c>
      <c r="Q22" s="425"/>
      <c r="R22" s="425"/>
      <c r="S22" s="425"/>
      <c r="T22" s="425"/>
      <c r="U22" s="425"/>
      <c r="V22" s="425"/>
      <c r="W22" s="122"/>
      <c r="X22" s="122"/>
      <c r="Y22" s="122"/>
      <c r="Z22" s="122"/>
      <c r="AA22" s="122"/>
      <c r="AB22" s="123"/>
      <c r="AC22" s="122"/>
      <c r="AD22" s="425">
        <f>IF(AG21&lt;&gt;AI21,"incomplet ou erreur","")</f>
      </c>
      <c r="AE22" s="425"/>
      <c r="AF22" s="425"/>
      <c r="AG22" s="425"/>
      <c r="AH22" s="425"/>
      <c r="AI22" s="425"/>
      <c r="AJ22" s="425"/>
      <c r="AK22" s="123"/>
      <c r="AL22" s="123"/>
      <c r="AM22" s="123"/>
      <c r="AN22" s="122"/>
      <c r="AO22" s="122"/>
      <c r="AP22" s="123"/>
      <c r="AQ22" s="122"/>
      <c r="AR22" s="425">
        <f>IF(AU21&lt;&gt;AW21,"incomplet ou erreur","")</f>
      </c>
      <c r="AS22" s="425"/>
      <c r="AT22" s="425"/>
      <c r="AU22" s="425"/>
      <c r="AV22" s="425"/>
      <c r="AW22" s="425"/>
      <c r="AX22" s="425"/>
      <c r="BB22" s="122"/>
      <c r="BC22" s="122"/>
      <c r="BD22" s="123"/>
      <c r="BE22" s="122"/>
      <c r="BF22" s="75"/>
    </row>
    <row r="23" spans="2:57" s="75" customFormat="1" ht="6" customHeight="1" thickBot="1">
      <c r="B23" s="428"/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8"/>
      <c r="P23" s="428"/>
      <c r="Q23" s="428"/>
      <c r="R23" s="428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6"/>
      <c r="AL23" s="126"/>
      <c r="AM23" s="126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</row>
    <row r="24" spans="1:68" s="83" customFormat="1" ht="18" customHeight="1" thickBot="1">
      <c r="A24" s="75"/>
      <c r="B24" s="421" t="str">
        <f>'saisie des équipes'!C13</f>
        <v>Poule 5</v>
      </c>
      <c r="C24" s="422"/>
      <c r="D24" s="79"/>
      <c r="E24" s="80"/>
      <c r="F24" s="81"/>
      <c r="G24" s="81"/>
      <c r="H24" s="82"/>
      <c r="L24" s="84"/>
      <c r="M24" s="85"/>
      <c r="N24" s="84"/>
      <c r="O24" s="75"/>
      <c r="P24" s="421" t="str">
        <f>'saisie des équipes'!F13</f>
        <v>Poule 6</v>
      </c>
      <c r="Q24" s="422"/>
      <c r="R24" s="79"/>
      <c r="S24" s="80"/>
      <c r="T24" s="81"/>
      <c r="U24" s="81"/>
      <c r="V24" s="82"/>
      <c r="W24" s="86"/>
      <c r="X24" s="86"/>
      <c r="Y24" s="86"/>
      <c r="Z24" s="86"/>
      <c r="AA24" s="87"/>
      <c r="AB24" s="86"/>
      <c r="AC24" s="75"/>
      <c r="AD24" s="421" t="str">
        <f>'saisie des équipes'!I13</f>
        <v>Poule 7</v>
      </c>
      <c r="AE24" s="422"/>
      <c r="AF24" s="79"/>
      <c r="AG24" s="80"/>
      <c r="AH24" s="81"/>
      <c r="AI24" s="81"/>
      <c r="AJ24" s="82"/>
      <c r="AK24" s="73"/>
      <c r="AL24" s="73"/>
      <c r="AM24" s="73"/>
      <c r="AN24" s="86"/>
      <c r="AO24" s="87"/>
      <c r="AP24" s="86"/>
      <c r="AQ24" s="75"/>
      <c r="AR24" s="421" t="str">
        <f>'saisie des équipes'!L13</f>
        <v>Poule 8</v>
      </c>
      <c r="AS24" s="422"/>
      <c r="AT24" s="79"/>
      <c r="AU24" s="80"/>
      <c r="AV24" s="81"/>
      <c r="AW24" s="81"/>
      <c r="AX24" s="82"/>
      <c r="AY24" s="86"/>
      <c r="AZ24" s="86"/>
      <c r="BA24" s="86"/>
      <c r="BB24" s="86"/>
      <c r="BC24" s="87"/>
      <c r="BD24" s="86"/>
      <c r="BE24" s="75"/>
      <c r="BF24" s="75"/>
      <c r="BG24" s="89"/>
      <c r="BH24" s="89"/>
      <c r="BI24" s="89"/>
      <c r="BJ24" s="89"/>
      <c r="BK24" s="89"/>
      <c r="BL24" s="89"/>
      <c r="BM24" s="89"/>
      <c r="BN24" s="89"/>
      <c r="BO24" s="89"/>
      <c r="BP24" s="89"/>
    </row>
    <row r="25" spans="1:100" s="98" customFormat="1" ht="25.5" customHeight="1">
      <c r="A25" s="75"/>
      <c r="B25" s="90" t="s">
        <v>55</v>
      </c>
      <c r="C25" s="104" t="s">
        <v>5</v>
      </c>
      <c r="D25" s="92" t="s">
        <v>55</v>
      </c>
      <c r="E25" s="93"/>
      <c r="F25" s="429" t="s">
        <v>7</v>
      </c>
      <c r="G25" s="429"/>
      <c r="H25" s="430"/>
      <c r="I25" s="94"/>
      <c r="J25" s="94"/>
      <c r="K25" s="94"/>
      <c r="L25" s="426" t="s">
        <v>8</v>
      </c>
      <c r="M25" s="427"/>
      <c r="N25" s="427"/>
      <c r="O25" s="75"/>
      <c r="P25" s="90" t="s">
        <v>55</v>
      </c>
      <c r="Q25" s="104" t="s">
        <v>5</v>
      </c>
      <c r="R25" s="92" t="s">
        <v>55</v>
      </c>
      <c r="S25" s="95"/>
      <c r="T25" s="429" t="s">
        <v>7</v>
      </c>
      <c r="U25" s="429"/>
      <c r="V25" s="430"/>
      <c r="W25" s="96"/>
      <c r="X25" s="96"/>
      <c r="Y25" s="96"/>
      <c r="Z25" s="423" t="s">
        <v>8</v>
      </c>
      <c r="AA25" s="424"/>
      <c r="AB25" s="424"/>
      <c r="AC25" s="75"/>
      <c r="AD25" s="90" t="s">
        <v>55</v>
      </c>
      <c r="AE25" s="104" t="s">
        <v>5</v>
      </c>
      <c r="AF25" s="92" t="s">
        <v>55</v>
      </c>
      <c r="AG25" s="95"/>
      <c r="AH25" s="429" t="s">
        <v>7</v>
      </c>
      <c r="AI25" s="429"/>
      <c r="AJ25" s="430"/>
      <c r="AK25" s="96"/>
      <c r="AL25" s="96"/>
      <c r="AM25" s="96"/>
      <c r="AN25" s="423" t="s">
        <v>8</v>
      </c>
      <c r="AO25" s="424"/>
      <c r="AP25" s="424"/>
      <c r="AQ25" s="75"/>
      <c r="AR25" s="90" t="s">
        <v>55</v>
      </c>
      <c r="AS25" s="104" t="s">
        <v>5</v>
      </c>
      <c r="AT25" s="92" t="s">
        <v>55</v>
      </c>
      <c r="AU25" s="95"/>
      <c r="AV25" s="429" t="s">
        <v>7</v>
      </c>
      <c r="AW25" s="429"/>
      <c r="AX25" s="430"/>
      <c r="AY25" s="96"/>
      <c r="AZ25" s="96"/>
      <c r="BA25" s="96"/>
      <c r="BB25" s="423" t="s">
        <v>8</v>
      </c>
      <c r="BC25" s="424"/>
      <c r="BD25" s="424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</row>
    <row r="26" spans="1:100" s="98" customFormat="1" ht="20.25" customHeight="1">
      <c r="A26" s="75"/>
      <c r="B26" s="99" t="str">
        <f>IF('saisie des équipes'!$C$15="","",'saisie des équipes'!$C$15)</f>
        <v>HERMINE ST OUEN</v>
      </c>
      <c r="C26" s="104" t="s">
        <v>5</v>
      </c>
      <c r="D26" s="100">
        <f>IF('saisie des équipes'!$C$20="","",'saisie des équipes'!$C$20)</f>
      </c>
      <c r="E26" s="101" t="str">
        <f>IF(OR(H26="",F26=""),"x","")</f>
        <v>x</v>
      </c>
      <c r="F26" s="162"/>
      <c r="G26" s="163">
        <f aca="true" t="shared" si="24" ref="G26:G40">IF(OR(D26="",B26=""),"","à")</f>
      </c>
      <c r="H26" s="164"/>
      <c r="I26" s="105">
        <f>IF(OR(F26="",H26=""),0,IF(F26&gt;H26,$F$2,IF(F26=H26,$P$2,$R$2)))</f>
        <v>0</v>
      </c>
      <c r="J26" s="103"/>
      <c r="K26" s="102">
        <f>IF(OR(F26="",H26=""),0,IF(H26&gt;F26,$F$2,IF(H26=F26,$P$2,$R$2)))</f>
        <v>0</v>
      </c>
      <c r="L26" s="106">
        <f>IF(OR(F26="",H26=""),0,I26)</f>
        <v>0</v>
      </c>
      <c r="M26" s="89"/>
      <c r="N26" s="107">
        <f>IF(OR(F26="",H26=""),0,K26)</f>
        <v>0</v>
      </c>
      <c r="O26" s="75"/>
      <c r="P26" s="99" t="str">
        <f>IF('saisie des équipes'!$F$15="","",'saisie des équipes'!$F$15)</f>
        <v>ANTONNIERE</v>
      </c>
      <c r="Q26" s="104" t="s">
        <v>5</v>
      </c>
      <c r="R26" s="100">
        <f>IF('saisie des équipes'!$F$20="","",'saisie des équipes'!$F$20)</f>
      </c>
      <c r="S26" s="101" t="str">
        <f>IF(OR(V26="",T26=""),"x","")</f>
        <v>x</v>
      </c>
      <c r="T26" s="162"/>
      <c r="U26" s="163">
        <f aca="true" t="shared" si="25" ref="U26:U40">IF(OR(R26="",P26=""),"","à")</f>
      </c>
      <c r="V26" s="164"/>
      <c r="W26" s="105">
        <f>IF(OR(T26="",V26=""),0,IF(T26&gt;V26,$F$2,IF(T26=V26,$P$2,$R$2)))</f>
        <v>0</v>
      </c>
      <c r="X26" s="103"/>
      <c r="Y26" s="102">
        <f>IF(OR(T26="",V26=""),0,IF(V26&gt;T26,$F$2,IF(V26=T26,$P$2,$R$2)))</f>
        <v>0</v>
      </c>
      <c r="Z26" s="106">
        <f>IF(OR(T26="",V26=""),0,W26)</f>
        <v>0</v>
      </c>
      <c r="AA26" s="89"/>
      <c r="AB26" s="107">
        <f>IF(OR(T26="",V26=""),0,Y26)</f>
        <v>0</v>
      </c>
      <c r="AC26" s="75"/>
      <c r="AD26" s="99" t="str">
        <f>IF('saisie des équipes'!$I$15="","",'saisie des équipes'!$I$15)</f>
        <v>CHAMPFLEUR</v>
      </c>
      <c r="AE26" s="104" t="s">
        <v>5</v>
      </c>
      <c r="AF26" s="100">
        <f>IF('saisie des équipes'!$I$20="","",'saisie des équipes'!$I$20)</f>
      </c>
      <c r="AG26" s="101" t="str">
        <f>IF(OR(AJ26="",AH26=""),"x","")</f>
        <v>x</v>
      </c>
      <c r="AH26" s="162"/>
      <c r="AI26" s="163">
        <f aca="true" t="shared" si="26" ref="AI26:AI40">IF(OR(AF26="",AD26=""),"","à")</f>
      </c>
      <c r="AJ26" s="164"/>
      <c r="AK26" s="105">
        <f>IF(OR(AH26="",AJ26=""),0,IF(AH26&gt;AJ26,$F$2,IF(AH26=AJ26,$P$2,$R$2)))</f>
        <v>0</v>
      </c>
      <c r="AL26" s="103"/>
      <c r="AM26" s="102">
        <f>IF(OR(AH26="",AJ26=""),0,IF(AJ26&gt;AH26,$F$2,IF(AJ26=AH26,$P$2,$R$2)))</f>
        <v>0</v>
      </c>
      <c r="AN26" s="106">
        <f>IF(OR(AH26="",AJ26=""),0,AK26)</f>
        <v>0</v>
      </c>
      <c r="AO26" s="89"/>
      <c r="AP26" s="107">
        <f>IF(OR(AH26="",AJ26=""),0,AM26)</f>
        <v>0</v>
      </c>
      <c r="AQ26" s="75"/>
      <c r="AR26" s="99" t="str">
        <f>IF('saisie des équipes'!$L$15="","",'saisie des équipes'!$L$15)</f>
        <v>CHANGE</v>
      </c>
      <c r="AS26" s="104" t="s">
        <v>5</v>
      </c>
      <c r="AT26" s="100">
        <f>IF('saisie des équipes'!$L$20="","",'saisie des équipes'!$L$20)</f>
      </c>
      <c r="AU26" s="101" t="str">
        <f>IF(OR(AX26="",AV26=""),"x","")</f>
        <v>x</v>
      </c>
      <c r="AV26" s="162"/>
      <c r="AW26" s="163">
        <f aca="true" t="shared" si="27" ref="AW26:AW40">IF(OR(AT26="",AR26=""),"","à")</f>
      </c>
      <c r="AX26" s="164"/>
      <c r="AY26" s="105">
        <f>IF(OR(AV26="",AX26=""),0,IF(AV26&gt;AX26,$F$2,IF(AV26=AX26,$P$2,$R$2)))</f>
        <v>0</v>
      </c>
      <c r="AZ26" s="103"/>
      <c r="BA26" s="102">
        <f>IF(OR(AV26="",AX26=""),0,IF(AX26&gt;AV26,$F$2,IF(AX26=AV26,$P$2,$R$2)))</f>
        <v>0</v>
      </c>
      <c r="BB26" s="106">
        <f>IF(OR(AV26="",AX26=""),0,AY26)</f>
        <v>0</v>
      </c>
      <c r="BC26" s="89"/>
      <c r="BD26" s="107">
        <f>IF(OR(AV26="",AX26=""),0,BA26)</f>
        <v>0</v>
      </c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</row>
    <row r="27" spans="1:100" s="98" customFormat="1" ht="20.25" customHeight="1">
      <c r="A27" s="75"/>
      <c r="B27" s="99" t="str">
        <f>IF('saisie des équipes'!$C$16="","",'saisie des équipes'!$C$16)</f>
        <v>LE MANS FC</v>
      </c>
      <c r="C27" s="109" t="s">
        <v>5</v>
      </c>
      <c r="D27" s="108">
        <f>IF('saisie des équipes'!$C$19="","",'saisie des équipes'!$C$19)</f>
      </c>
      <c r="E27" s="101" t="str">
        <f>IF(OR(H27="",F27=""),"x","")</f>
        <v>x</v>
      </c>
      <c r="F27" s="162"/>
      <c r="G27" s="163">
        <f t="shared" si="24"/>
      </c>
      <c r="H27" s="164"/>
      <c r="I27" s="105">
        <f aca="true" t="shared" si="28" ref="I27:I40">IF(OR(F27="",H27=""),0,IF(F27&gt;H27,$F$2,IF(F27=H27,$P$2,$R$2)))</f>
        <v>0</v>
      </c>
      <c r="J27" s="103"/>
      <c r="K27" s="102">
        <f aca="true" t="shared" si="29" ref="K27:K40">IF(OR(F27="",H27=""),0,IF(H27&gt;F27,$F$2,IF(H27=F27,$P$2,$R$2)))</f>
        <v>0</v>
      </c>
      <c r="L27" s="110">
        <f aca="true" t="shared" si="30" ref="L27:L40">IF(OR(F27="",H27=""),0,I27)</f>
        <v>0</v>
      </c>
      <c r="M27" s="89"/>
      <c r="N27" s="111">
        <f aca="true" t="shared" si="31" ref="N27:N40">IF(OR(F27="",H27=""),0,K27)</f>
        <v>0</v>
      </c>
      <c r="O27" s="75"/>
      <c r="P27" s="99" t="str">
        <f>IF('saisie des équipes'!$F$16="","",'saisie des équipes'!$F$16)</f>
        <v>EXEMPT</v>
      </c>
      <c r="Q27" s="109" t="s">
        <v>5</v>
      </c>
      <c r="R27" s="108">
        <f>IF('saisie des équipes'!$F$19="","",'saisie des équipes'!$F$19)</f>
      </c>
      <c r="S27" s="101" t="str">
        <f>IF(OR(V27="",T27=""),"x","")</f>
        <v>x</v>
      </c>
      <c r="T27" s="162"/>
      <c r="U27" s="163">
        <f t="shared" si="25"/>
      </c>
      <c r="V27" s="164"/>
      <c r="W27" s="105">
        <f aca="true" t="shared" si="32" ref="W27:W40">IF(OR(T27="",V27=""),0,IF(T27&gt;V27,$F$2,IF(T27=V27,$P$2,$R$2)))</f>
        <v>0</v>
      </c>
      <c r="X27" s="103"/>
      <c r="Y27" s="102">
        <f aca="true" t="shared" si="33" ref="Y27:Y40">IF(OR(T27="",V27=""),0,IF(V27&gt;T27,$F$2,IF(V27=T27,$P$2,$R$2)))</f>
        <v>0</v>
      </c>
      <c r="Z27" s="110">
        <f aca="true" t="shared" si="34" ref="Z27:Z40">IF(OR(T27="",V27=""),0,W27)</f>
        <v>0</v>
      </c>
      <c r="AA27" s="89"/>
      <c r="AB27" s="111">
        <f aca="true" t="shared" si="35" ref="AB27:AB40">IF(OR(T27="",V27=""),0,Y27)</f>
        <v>0</v>
      </c>
      <c r="AC27" s="75"/>
      <c r="AD27" s="99" t="str">
        <f>IF('saisie des équipes'!$I$16="","",'saisie des équipes'!$I$16)</f>
        <v>GUECELARD A</v>
      </c>
      <c r="AE27" s="109" t="s">
        <v>5</v>
      </c>
      <c r="AF27" s="108">
        <f>IF('saisie des équipes'!$I$19="","",'saisie des équipes'!$I$19)</f>
      </c>
      <c r="AG27" s="101" t="str">
        <f>IF(OR(AJ27="",AH27=""),"x","")</f>
        <v>x</v>
      </c>
      <c r="AH27" s="162"/>
      <c r="AI27" s="163">
        <f t="shared" si="26"/>
      </c>
      <c r="AJ27" s="164"/>
      <c r="AK27" s="105">
        <f aca="true" t="shared" si="36" ref="AK27:AK40">IF(OR(AH27="",AJ27=""),0,IF(AH27&gt;AJ27,$F$2,IF(AH27=AJ27,$P$2,$R$2)))</f>
        <v>0</v>
      </c>
      <c r="AL27" s="103"/>
      <c r="AM27" s="102">
        <f aca="true" t="shared" si="37" ref="AM27:AM40">IF(OR(AH27="",AJ27=""),0,IF(AJ27&gt;AH27,$F$2,IF(AJ27=AH27,$P$2,$R$2)))</f>
        <v>0</v>
      </c>
      <c r="AN27" s="110">
        <f aca="true" t="shared" si="38" ref="AN27:AN40">IF(OR(AH27="",AJ27=""),0,AK27)</f>
        <v>0</v>
      </c>
      <c r="AO27" s="89"/>
      <c r="AP27" s="111">
        <f aca="true" t="shared" si="39" ref="AP27:AP40">IF(OR(AH27="",AJ27=""),0,AM27)</f>
        <v>0</v>
      </c>
      <c r="AQ27" s="75"/>
      <c r="AR27" s="99" t="str">
        <f>IF('saisie des équipes'!$L$16="","",'saisie des équipes'!$L$16)</f>
        <v>E.F.C.A.</v>
      </c>
      <c r="AS27" s="109" t="s">
        <v>5</v>
      </c>
      <c r="AT27" s="108">
        <f>IF('saisie des équipes'!$L$19="","",'saisie des équipes'!$L$19)</f>
      </c>
      <c r="AU27" s="101" t="str">
        <f>IF(OR(AX27="",AV27=""),"x","")</f>
        <v>x</v>
      </c>
      <c r="AV27" s="162"/>
      <c r="AW27" s="163">
        <f t="shared" si="27"/>
      </c>
      <c r="AX27" s="164"/>
      <c r="AY27" s="105">
        <f aca="true" t="shared" si="40" ref="AY27:AY40">IF(OR(AV27="",AX27=""),0,IF(AV27&gt;AX27,$F$2,IF(AV27=AX27,$P$2,$R$2)))</f>
        <v>0</v>
      </c>
      <c r="AZ27" s="103"/>
      <c r="BA27" s="102">
        <f aca="true" t="shared" si="41" ref="BA27:BA40">IF(OR(AV27="",AX27=""),0,IF(AX27&gt;AV27,$F$2,IF(AX27=AV27,$P$2,$R$2)))</f>
        <v>0</v>
      </c>
      <c r="BB27" s="110">
        <f aca="true" t="shared" si="42" ref="BB27:BB40">IF(OR(AV27="",AX27=""),0,AY27)</f>
        <v>0</v>
      </c>
      <c r="BC27" s="89"/>
      <c r="BD27" s="111">
        <f aca="true" t="shared" si="43" ref="BD27:BD40">IF(OR(AV27="",AX27=""),0,BA27)</f>
        <v>0</v>
      </c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</row>
    <row r="28" spans="1:100" s="98" customFormat="1" ht="20.25" customHeight="1">
      <c r="A28" s="75"/>
      <c r="B28" s="99" t="str">
        <f>IF('saisie des équipes'!$C$17="","",'saisie des équipes'!$C$17)</f>
        <v>PARIGNE L'EVÊQUE</v>
      </c>
      <c r="C28" s="109" t="s">
        <v>5</v>
      </c>
      <c r="D28" s="108" t="str">
        <f>IF('saisie des équipes'!$C$18="","",'saisie des équipes'!$C$18)</f>
        <v>EXEMPT</v>
      </c>
      <c r="E28" s="101">
        <f aca="true" t="shared" si="44" ref="E28:E40">IF(OR(H28="",F28=""),"x","")</f>
      </c>
      <c r="F28" s="162">
        <v>3</v>
      </c>
      <c r="G28" s="163" t="str">
        <f t="shared" si="24"/>
        <v>à</v>
      </c>
      <c r="H28" s="164">
        <v>0</v>
      </c>
      <c r="I28" s="105">
        <f t="shared" si="28"/>
        <v>4</v>
      </c>
      <c r="J28" s="103"/>
      <c r="K28" s="102">
        <f t="shared" si="29"/>
        <v>1</v>
      </c>
      <c r="L28" s="112">
        <f t="shared" si="30"/>
        <v>4</v>
      </c>
      <c r="M28" s="89"/>
      <c r="N28" s="113">
        <f t="shared" si="31"/>
        <v>1</v>
      </c>
      <c r="O28" s="75"/>
      <c r="P28" s="99" t="str">
        <f>IF('saisie des équipes'!$F$17="","",'saisie des équipes'!$F$17)</f>
        <v>JOUE L'ABBE</v>
      </c>
      <c r="Q28" s="109" t="s">
        <v>5</v>
      </c>
      <c r="R28" s="108" t="str">
        <f>IF('saisie des équipes'!$F$18="","",'saisie des équipes'!$F$18)</f>
        <v>LE MANS SOM</v>
      </c>
      <c r="S28" s="101">
        <f aca="true" t="shared" si="45" ref="S28:S40">IF(OR(V28="",T28=""),"x","")</f>
      </c>
      <c r="T28" s="162">
        <v>0</v>
      </c>
      <c r="U28" s="163" t="str">
        <f t="shared" si="25"/>
        <v>à</v>
      </c>
      <c r="V28" s="164">
        <v>2</v>
      </c>
      <c r="W28" s="105">
        <f t="shared" si="32"/>
        <v>1</v>
      </c>
      <c r="X28" s="103"/>
      <c r="Y28" s="102">
        <f t="shared" si="33"/>
        <v>4</v>
      </c>
      <c r="Z28" s="112">
        <f t="shared" si="34"/>
        <v>1</v>
      </c>
      <c r="AA28" s="89"/>
      <c r="AB28" s="113">
        <f t="shared" si="35"/>
        <v>4</v>
      </c>
      <c r="AC28" s="75"/>
      <c r="AD28" s="99" t="str">
        <f>IF('saisie des équipes'!$I$17="","",'saisie des équipes'!$I$17)</f>
        <v>MAYET</v>
      </c>
      <c r="AE28" s="109" t="s">
        <v>5</v>
      </c>
      <c r="AF28" s="108" t="str">
        <f>IF('saisie des équipes'!$I$18="","",'saisie des équipes'!$I$18)</f>
        <v>MONCE</v>
      </c>
      <c r="AG28" s="101">
        <f aca="true" t="shared" si="46" ref="AG28:AG40">IF(OR(AJ28="",AH28=""),"x","")</f>
      </c>
      <c r="AH28" s="162">
        <v>0</v>
      </c>
      <c r="AI28" s="163" t="str">
        <f t="shared" si="26"/>
        <v>à</v>
      </c>
      <c r="AJ28" s="164">
        <v>4</v>
      </c>
      <c r="AK28" s="105">
        <f t="shared" si="36"/>
        <v>1</v>
      </c>
      <c r="AL28" s="103"/>
      <c r="AM28" s="102">
        <f t="shared" si="37"/>
        <v>4</v>
      </c>
      <c r="AN28" s="112">
        <f t="shared" si="38"/>
        <v>1</v>
      </c>
      <c r="AO28" s="89"/>
      <c r="AP28" s="113">
        <f t="shared" si="39"/>
        <v>4</v>
      </c>
      <c r="AQ28" s="75"/>
      <c r="AR28" s="99" t="str">
        <f>IF('saisie des équipes'!$L$17="","",'saisie des équipes'!$L$17)</f>
        <v>NOGENT LE ROTROU</v>
      </c>
      <c r="AS28" s="109" t="s">
        <v>5</v>
      </c>
      <c r="AT28" s="108" t="str">
        <f>IF('saisie des équipes'!$L$18="","",'saisie des équipes'!$L$18)</f>
        <v>PARIS FC</v>
      </c>
      <c r="AU28" s="101">
        <f aca="true" t="shared" si="47" ref="AU28:AU40">IF(OR(AX28="",AV28=""),"x","")</f>
      </c>
      <c r="AV28" s="162">
        <v>1</v>
      </c>
      <c r="AW28" s="163" t="str">
        <f t="shared" si="27"/>
        <v>à</v>
      </c>
      <c r="AX28" s="164">
        <v>0</v>
      </c>
      <c r="AY28" s="105">
        <f t="shared" si="40"/>
        <v>4</v>
      </c>
      <c r="AZ28" s="103"/>
      <c r="BA28" s="102">
        <f t="shared" si="41"/>
        <v>1</v>
      </c>
      <c r="BB28" s="112">
        <f t="shared" si="42"/>
        <v>4</v>
      </c>
      <c r="BC28" s="89"/>
      <c r="BD28" s="113">
        <f t="shared" si="43"/>
        <v>1</v>
      </c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</row>
    <row r="29" spans="1:100" s="98" customFormat="1" ht="20.25" customHeight="1">
      <c r="A29" s="75"/>
      <c r="B29" s="99" t="str">
        <f>IF('saisie des équipes'!$C$16="","",'saisie des équipes'!$C$16)</f>
        <v>LE MANS FC</v>
      </c>
      <c r="C29" s="109" t="s">
        <v>5</v>
      </c>
      <c r="D29" s="108">
        <f>IF('saisie des équipes'!$C$20="","",'saisie des équipes'!$C$20)</f>
      </c>
      <c r="E29" s="101" t="str">
        <f t="shared" si="44"/>
        <v>x</v>
      </c>
      <c r="F29" s="162"/>
      <c r="G29" s="163">
        <f t="shared" si="24"/>
      </c>
      <c r="H29" s="164"/>
      <c r="I29" s="105">
        <f t="shared" si="28"/>
        <v>0</v>
      </c>
      <c r="J29" s="103"/>
      <c r="K29" s="102">
        <f t="shared" si="29"/>
        <v>0</v>
      </c>
      <c r="L29" s="110">
        <f t="shared" si="30"/>
        <v>0</v>
      </c>
      <c r="M29" s="89"/>
      <c r="N29" s="107">
        <f t="shared" si="31"/>
        <v>0</v>
      </c>
      <c r="O29" s="75"/>
      <c r="P29" s="99" t="str">
        <f>IF('saisie des équipes'!$F$16="","",'saisie des équipes'!$F$16)</f>
        <v>EXEMPT</v>
      </c>
      <c r="Q29" s="109" t="s">
        <v>5</v>
      </c>
      <c r="R29" s="108">
        <f>IF('saisie des équipes'!$F$20="","",'saisie des équipes'!$F$20)</f>
      </c>
      <c r="S29" s="101" t="str">
        <f t="shared" si="45"/>
        <v>x</v>
      </c>
      <c r="T29" s="162"/>
      <c r="U29" s="163">
        <f t="shared" si="25"/>
      </c>
      <c r="V29" s="164"/>
      <c r="W29" s="105">
        <f t="shared" si="32"/>
        <v>0</v>
      </c>
      <c r="X29" s="103"/>
      <c r="Y29" s="102">
        <f t="shared" si="33"/>
        <v>0</v>
      </c>
      <c r="Z29" s="110">
        <f t="shared" si="34"/>
        <v>0</v>
      </c>
      <c r="AA29" s="89"/>
      <c r="AB29" s="107">
        <f t="shared" si="35"/>
        <v>0</v>
      </c>
      <c r="AC29" s="75"/>
      <c r="AD29" s="99" t="str">
        <f>IF('saisie des équipes'!$I$16="","",'saisie des équipes'!$I$16)</f>
        <v>GUECELARD A</v>
      </c>
      <c r="AE29" s="109" t="s">
        <v>5</v>
      </c>
      <c r="AF29" s="108">
        <f>IF('saisie des équipes'!$I$20="","",'saisie des équipes'!$I$20)</f>
      </c>
      <c r="AG29" s="101" t="str">
        <f t="shared" si="46"/>
        <v>x</v>
      </c>
      <c r="AH29" s="162"/>
      <c r="AI29" s="163">
        <f t="shared" si="26"/>
      </c>
      <c r="AJ29" s="164"/>
      <c r="AK29" s="105">
        <f t="shared" si="36"/>
        <v>0</v>
      </c>
      <c r="AL29" s="103"/>
      <c r="AM29" s="102">
        <f t="shared" si="37"/>
        <v>0</v>
      </c>
      <c r="AN29" s="110">
        <f t="shared" si="38"/>
        <v>0</v>
      </c>
      <c r="AO29" s="89"/>
      <c r="AP29" s="107">
        <f t="shared" si="39"/>
        <v>0</v>
      </c>
      <c r="AQ29" s="75"/>
      <c r="AR29" s="99" t="str">
        <f>IF('saisie des équipes'!$L$16="","",'saisie des équipes'!$L$16)</f>
        <v>E.F.C.A.</v>
      </c>
      <c r="AS29" s="109" t="s">
        <v>5</v>
      </c>
      <c r="AT29" s="108">
        <f>IF('saisie des équipes'!$L$20="","",'saisie des équipes'!$L$20)</f>
      </c>
      <c r="AU29" s="101" t="str">
        <f t="shared" si="47"/>
        <v>x</v>
      </c>
      <c r="AV29" s="162"/>
      <c r="AW29" s="163">
        <f t="shared" si="27"/>
      </c>
      <c r="AX29" s="164"/>
      <c r="AY29" s="105">
        <f t="shared" si="40"/>
        <v>0</v>
      </c>
      <c r="AZ29" s="103"/>
      <c r="BA29" s="102">
        <f t="shared" si="41"/>
        <v>0</v>
      </c>
      <c r="BB29" s="110">
        <f t="shared" si="42"/>
        <v>0</v>
      </c>
      <c r="BC29" s="89"/>
      <c r="BD29" s="107">
        <f t="shared" si="43"/>
        <v>0</v>
      </c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</row>
    <row r="30" spans="1:100" s="98" customFormat="1" ht="20.25" customHeight="1">
      <c r="A30" s="75"/>
      <c r="B30" s="99" t="str">
        <f>IF('saisie des équipes'!$C$15="","",'saisie des équipes'!$C$15)</f>
        <v>HERMINE ST OUEN</v>
      </c>
      <c r="C30" s="109" t="s">
        <v>5</v>
      </c>
      <c r="D30" s="108" t="str">
        <f>IF('saisie des équipes'!C$17="","",'saisie des équipes'!C$17)</f>
        <v>PARIGNE L'EVÊQUE</v>
      </c>
      <c r="E30" s="101">
        <f t="shared" si="44"/>
      </c>
      <c r="F30" s="162">
        <v>0</v>
      </c>
      <c r="G30" s="163" t="str">
        <f t="shared" si="24"/>
        <v>à</v>
      </c>
      <c r="H30" s="164">
        <v>1</v>
      </c>
      <c r="I30" s="105">
        <f t="shared" si="28"/>
        <v>1</v>
      </c>
      <c r="J30" s="103"/>
      <c r="K30" s="102">
        <f t="shared" si="29"/>
        <v>4</v>
      </c>
      <c r="L30" s="106">
        <f t="shared" si="30"/>
        <v>1</v>
      </c>
      <c r="M30" s="89"/>
      <c r="N30" s="112">
        <f t="shared" si="31"/>
        <v>4</v>
      </c>
      <c r="O30" s="75"/>
      <c r="P30" s="99" t="str">
        <f>IF('saisie des équipes'!$F$15="","",'saisie des équipes'!$F$15)</f>
        <v>ANTONNIERE</v>
      </c>
      <c r="Q30" s="109" t="s">
        <v>5</v>
      </c>
      <c r="R30" s="108" t="str">
        <f>IF('saisie des équipes'!$F$17="","",'saisie des équipes'!$F$17)</f>
        <v>JOUE L'ABBE</v>
      </c>
      <c r="S30" s="101">
        <f t="shared" si="45"/>
      </c>
      <c r="T30" s="162">
        <v>0</v>
      </c>
      <c r="U30" s="163" t="str">
        <f t="shared" si="25"/>
        <v>à</v>
      </c>
      <c r="V30" s="164">
        <v>0</v>
      </c>
      <c r="W30" s="105">
        <f t="shared" si="32"/>
        <v>2</v>
      </c>
      <c r="X30" s="103"/>
      <c r="Y30" s="102">
        <f t="shared" si="33"/>
        <v>2</v>
      </c>
      <c r="Z30" s="106">
        <f t="shared" si="34"/>
        <v>2</v>
      </c>
      <c r="AA30" s="89"/>
      <c r="AB30" s="112">
        <f t="shared" si="35"/>
        <v>2</v>
      </c>
      <c r="AC30" s="75"/>
      <c r="AD30" s="99" t="str">
        <f>IF('saisie des équipes'!$I$15="","",'saisie des équipes'!$I$15)</f>
        <v>CHAMPFLEUR</v>
      </c>
      <c r="AE30" s="109" t="s">
        <v>5</v>
      </c>
      <c r="AF30" s="108" t="str">
        <f>IF('saisie des équipes'!$I$17="","",'saisie des équipes'!$I$17)</f>
        <v>MAYET</v>
      </c>
      <c r="AG30" s="101">
        <f t="shared" si="46"/>
      </c>
      <c r="AH30" s="162">
        <v>0</v>
      </c>
      <c r="AI30" s="163" t="str">
        <f t="shared" si="26"/>
        <v>à</v>
      </c>
      <c r="AJ30" s="164">
        <v>0</v>
      </c>
      <c r="AK30" s="105">
        <f t="shared" si="36"/>
        <v>2</v>
      </c>
      <c r="AL30" s="103"/>
      <c r="AM30" s="102">
        <f t="shared" si="37"/>
        <v>2</v>
      </c>
      <c r="AN30" s="106">
        <f t="shared" si="38"/>
        <v>2</v>
      </c>
      <c r="AO30" s="89"/>
      <c r="AP30" s="112">
        <f t="shared" si="39"/>
        <v>2</v>
      </c>
      <c r="AQ30" s="75"/>
      <c r="AR30" s="99" t="str">
        <f>IF('saisie des équipes'!$L$15="","",'saisie des équipes'!$L$15)</f>
        <v>CHANGE</v>
      </c>
      <c r="AS30" s="109" t="s">
        <v>5</v>
      </c>
      <c r="AT30" s="108" t="str">
        <f>IF('saisie des équipes'!$L$17="","",'saisie des équipes'!$L$17)</f>
        <v>NOGENT LE ROTROU</v>
      </c>
      <c r="AU30" s="101">
        <f t="shared" si="47"/>
      </c>
      <c r="AV30" s="162">
        <v>0</v>
      </c>
      <c r="AW30" s="163" t="str">
        <f t="shared" si="27"/>
        <v>à</v>
      </c>
      <c r="AX30" s="164">
        <v>2</v>
      </c>
      <c r="AY30" s="105">
        <f t="shared" si="40"/>
        <v>1</v>
      </c>
      <c r="AZ30" s="103"/>
      <c r="BA30" s="102">
        <f t="shared" si="41"/>
        <v>4</v>
      </c>
      <c r="BB30" s="106">
        <f t="shared" si="42"/>
        <v>1</v>
      </c>
      <c r="BC30" s="89"/>
      <c r="BD30" s="112">
        <f t="shared" si="43"/>
        <v>4</v>
      </c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</row>
    <row r="31" spans="1:100" s="98" customFormat="1" ht="20.25" customHeight="1">
      <c r="A31" s="75"/>
      <c r="B31" s="99" t="str">
        <f>IF('saisie des équipes'!$C$18="","",'saisie des équipes'!$C$18)</f>
        <v>EXEMPT</v>
      </c>
      <c r="C31" s="109" t="s">
        <v>5</v>
      </c>
      <c r="D31" s="108">
        <f>IF('saisie des équipes'!$C$19="","",'saisie des équipes'!$C$19)</f>
      </c>
      <c r="E31" s="101" t="str">
        <f t="shared" si="44"/>
        <v>x</v>
      </c>
      <c r="F31" s="162"/>
      <c r="G31" s="163">
        <f t="shared" si="24"/>
      </c>
      <c r="H31" s="164"/>
      <c r="I31" s="105">
        <f t="shared" si="28"/>
        <v>0</v>
      </c>
      <c r="J31" s="103"/>
      <c r="K31" s="102">
        <f t="shared" si="29"/>
        <v>0</v>
      </c>
      <c r="L31" s="113">
        <f t="shared" si="30"/>
        <v>0</v>
      </c>
      <c r="M31" s="89"/>
      <c r="N31" s="111">
        <f t="shared" si="31"/>
        <v>0</v>
      </c>
      <c r="O31" s="75"/>
      <c r="P31" s="99" t="str">
        <f>IF('saisie des équipes'!$F$18="","",'saisie des équipes'!$F$18)</f>
        <v>LE MANS SOM</v>
      </c>
      <c r="Q31" s="109" t="s">
        <v>5</v>
      </c>
      <c r="R31" s="108">
        <f>IF('saisie des équipes'!$F$19="","",'saisie des équipes'!$F$19)</f>
      </c>
      <c r="S31" s="101" t="str">
        <f t="shared" si="45"/>
        <v>x</v>
      </c>
      <c r="T31" s="162"/>
      <c r="U31" s="163">
        <f t="shared" si="25"/>
      </c>
      <c r="V31" s="164"/>
      <c r="W31" s="105">
        <f t="shared" si="32"/>
        <v>0</v>
      </c>
      <c r="X31" s="103"/>
      <c r="Y31" s="102">
        <f t="shared" si="33"/>
        <v>0</v>
      </c>
      <c r="Z31" s="113">
        <f t="shared" si="34"/>
        <v>0</v>
      </c>
      <c r="AA31" s="89"/>
      <c r="AB31" s="111">
        <f t="shared" si="35"/>
        <v>0</v>
      </c>
      <c r="AC31" s="75"/>
      <c r="AD31" s="99" t="str">
        <f>IF('saisie des équipes'!$I$18="","",'saisie des équipes'!$I$18)</f>
        <v>MONCE</v>
      </c>
      <c r="AE31" s="109" t="s">
        <v>5</v>
      </c>
      <c r="AF31" s="108">
        <f>IF('saisie des équipes'!$I$19="","",'saisie des équipes'!$I$19)</f>
      </c>
      <c r="AG31" s="101" t="str">
        <f t="shared" si="46"/>
        <v>x</v>
      </c>
      <c r="AH31" s="162"/>
      <c r="AI31" s="163">
        <f t="shared" si="26"/>
      </c>
      <c r="AJ31" s="164"/>
      <c r="AK31" s="105">
        <f t="shared" si="36"/>
        <v>0</v>
      </c>
      <c r="AL31" s="103"/>
      <c r="AM31" s="102">
        <f t="shared" si="37"/>
        <v>0</v>
      </c>
      <c r="AN31" s="113">
        <f t="shared" si="38"/>
        <v>0</v>
      </c>
      <c r="AO31" s="89"/>
      <c r="AP31" s="111">
        <f t="shared" si="39"/>
        <v>0</v>
      </c>
      <c r="AQ31" s="75"/>
      <c r="AR31" s="99" t="str">
        <f>IF('saisie des équipes'!$L$18="","",'saisie des équipes'!$L$18)</f>
        <v>PARIS FC</v>
      </c>
      <c r="AS31" s="109" t="s">
        <v>5</v>
      </c>
      <c r="AT31" s="108">
        <f>IF('saisie des équipes'!$L$19="","",'saisie des équipes'!$L$19)</f>
      </c>
      <c r="AU31" s="101" t="str">
        <f t="shared" si="47"/>
        <v>x</v>
      </c>
      <c r="AV31" s="162"/>
      <c r="AW31" s="163">
        <f t="shared" si="27"/>
      </c>
      <c r="AX31" s="164"/>
      <c r="AY31" s="105">
        <f t="shared" si="40"/>
        <v>0</v>
      </c>
      <c r="AZ31" s="103"/>
      <c r="BA31" s="102">
        <f t="shared" si="41"/>
        <v>0</v>
      </c>
      <c r="BB31" s="113">
        <f t="shared" si="42"/>
        <v>0</v>
      </c>
      <c r="BC31" s="89"/>
      <c r="BD31" s="111">
        <f t="shared" si="43"/>
        <v>0</v>
      </c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</row>
    <row r="32" spans="1:100" s="98" customFormat="1" ht="20.25" customHeight="1">
      <c r="A32" s="75"/>
      <c r="B32" s="99" t="str">
        <f>IF('saisie des équipes'!$C$17="","",'saisie des équipes'!$C$17)</f>
        <v>PARIGNE L'EVÊQUE</v>
      </c>
      <c r="C32" s="109" t="s">
        <v>5</v>
      </c>
      <c r="D32" s="108">
        <f>IF('saisie des équipes'!$C$20="","",'saisie des équipes'!$C$20)</f>
      </c>
      <c r="E32" s="101" t="str">
        <f t="shared" si="44"/>
        <v>x</v>
      </c>
      <c r="F32" s="162"/>
      <c r="G32" s="163">
        <f t="shared" si="24"/>
      </c>
      <c r="H32" s="164"/>
      <c r="I32" s="105">
        <f t="shared" si="28"/>
        <v>0</v>
      </c>
      <c r="J32" s="103"/>
      <c r="K32" s="102">
        <f t="shared" si="29"/>
        <v>0</v>
      </c>
      <c r="L32" s="112">
        <f t="shared" si="30"/>
        <v>0</v>
      </c>
      <c r="M32" s="89"/>
      <c r="N32" s="107">
        <f t="shared" si="31"/>
        <v>0</v>
      </c>
      <c r="O32" s="75"/>
      <c r="P32" s="99" t="str">
        <f>IF('saisie des équipes'!$F$17="","",'saisie des équipes'!$F$17)</f>
        <v>JOUE L'ABBE</v>
      </c>
      <c r="Q32" s="109" t="s">
        <v>5</v>
      </c>
      <c r="R32" s="108">
        <f>IF('saisie des équipes'!$F$20="","",'saisie des équipes'!$F$20)</f>
      </c>
      <c r="S32" s="101" t="str">
        <f t="shared" si="45"/>
        <v>x</v>
      </c>
      <c r="T32" s="162"/>
      <c r="U32" s="163">
        <f t="shared" si="25"/>
      </c>
      <c r="V32" s="164"/>
      <c r="W32" s="105">
        <f t="shared" si="32"/>
        <v>0</v>
      </c>
      <c r="X32" s="103"/>
      <c r="Y32" s="102">
        <f t="shared" si="33"/>
        <v>0</v>
      </c>
      <c r="Z32" s="112">
        <f t="shared" si="34"/>
        <v>0</v>
      </c>
      <c r="AA32" s="89"/>
      <c r="AB32" s="107">
        <f t="shared" si="35"/>
        <v>0</v>
      </c>
      <c r="AC32" s="75"/>
      <c r="AD32" s="99" t="str">
        <f>IF('saisie des équipes'!$I$17="","",'saisie des équipes'!$I$17)</f>
        <v>MAYET</v>
      </c>
      <c r="AE32" s="109" t="s">
        <v>5</v>
      </c>
      <c r="AF32" s="108">
        <f>IF('saisie des équipes'!$I$20="","",'saisie des équipes'!$I$20)</f>
      </c>
      <c r="AG32" s="101" t="str">
        <f t="shared" si="46"/>
        <v>x</v>
      </c>
      <c r="AH32" s="162"/>
      <c r="AI32" s="163">
        <f t="shared" si="26"/>
      </c>
      <c r="AJ32" s="164"/>
      <c r="AK32" s="105">
        <f t="shared" si="36"/>
        <v>0</v>
      </c>
      <c r="AL32" s="103"/>
      <c r="AM32" s="102">
        <f t="shared" si="37"/>
        <v>0</v>
      </c>
      <c r="AN32" s="112">
        <f t="shared" si="38"/>
        <v>0</v>
      </c>
      <c r="AO32" s="89"/>
      <c r="AP32" s="107">
        <f t="shared" si="39"/>
        <v>0</v>
      </c>
      <c r="AQ32" s="75"/>
      <c r="AR32" s="99" t="str">
        <f>IF('saisie des équipes'!$L$17="","",'saisie des équipes'!$L$17)</f>
        <v>NOGENT LE ROTROU</v>
      </c>
      <c r="AS32" s="109" t="s">
        <v>5</v>
      </c>
      <c r="AT32" s="108">
        <f>IF('saisie des équipes'!$L$20="","",'saisie des équipes'!$L$20)</f>
      </c>
      <c r="AU32" s="101" t="str">
        <f t="shared" si="47"/>
        <v>x</v>
      </c>
      <c r="AV32" s="162"/>
      <c r="AW32" s="163">
        <f t="shared" si="27"/>
      </c>
      <c r="AX32" s="164"/>
      <c r="AY32" s="105">
        <f t="shared" si="40"/>
        <v>0</v>
      </c>
      <c r="AZ32" s="103"/>
      <c r="BA32" s="102">
        <f t="shared" si="41"/>
        <v>0</v>
      </c>
      <c r="BB32" s="112">
        <f t="shared" si="42"/>
        <v>0</v>
      </c>
      <c r="BC32" s="89"/>
      <c r="BD32" s="107">
        <f t="shared" si="43"/>
        <v>0</v>
      </c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</row>
    <row r="33" spans="1:100" s="98" customFormat="1" ht="20.25" customHeight="1">
      <c r="A33" s="75"/>
      <c r="B33" s="99" t="str">
        <f>IF('saisie des équipes'!$C$16="","",'saisie des équipes'!$C$16)</f>
        <v>LE MANS FC</v>
      </c>
      <c r="C33" s="109" t="s">
        <v>5</v>
      </c>
      <c r="D33" s="108" t="str">
        <f>IF('saisie des équipes'!$C$18="","",'saisie des équipes'!$C$18)</f>
        <v>EXEMPT</v>
      </c>
      <c r="E33" s="101">
        <f t="shared" si="44"/>
      </c>
      <c r="F33" s="162">
        <v>3</v>
      </c>
      <c r="G33" s="163" t="str">
        <f t="shared" si="24"/>
        <v>à</v>
      </c>
      <c r="H33" s="164">
        <v>0</v>
      </c>
      <c r="I33" s="105">
        <f t="shared" si="28"/>
        <v>4</v>
      </c>
      <c r="J33" s="103"/>
      <c r="K33" s="102">
        <f t="shared" si="29"/>
        <v>1</v>
      </c>
      <c r="L33" s="110">
        <f t="shared" si="30"/>
        <v>4</v>
      </c>
      <c r="M33" s="89"/>
      <c r="N33" s="113">
        <f t="shared" si="31"/>
        <v>1</v>
      </c>
      <c r="O33" s="75"/>
      <c r="P33" s="99" t="str">
        <f>IF('saisie des équipes'!$F$16="","",'saisie des équipes'!$F$16)</f>
        <v>EXEMPT</v>
      </c>
      <c r="Q33" s="109" t="s">
        <v>5</v>
      </c>
      <c r="R33" s="108" t="str">
        <f>IF('saisie des équipes'!$F$18="","",'saisie des équipes'!$F$18)</f>
        <v>LE MANS SOM</v>
      </c>
      <c r="S33" s="101">
        <f t="shared" si="45"/>
      </c>
      <c r="T33" s="162">
        <v>0</v>
      </c>
      <c r="U33" s="163" t="str">
        <f t="shared" si="25"/>
        <v>à</v>
      </c>
      <c r="V33" s="164">
        <v>3</v>
      </c>
      <c r="W33" s="105">
        <f t="shared" si="32"/>
        <v>1</v>
      </c>
      <c r="X33" s="103"/>
      <c r="Y33" s="102">
        <f t="shared" si="33"/>
        <v>4</v>
      </c>
      <c r="Z33" s="110">
        <f t="shared" si="34"/>
        <v>1</v>
      </c>
      <c r="AA33" s="89"/>
      <c r="AB33" s="113">
        <f t="shared" si="35"/>
        <v>4</v>
      </c>
      <c r="AC33" s="75"/>
      <c r="AD33" s="99" t="str">
        <f>IF('saisie des équipes'!$I$16="","",'saisie des équipes'!$I$16)</f>
        <v>GUECELARD A</v>
      </c>
      <c r="AE33" s="109" t="s">
        <v>5</v>
      </c>
      <c r="AF33" s="108" t="str">
        <f>IF('saisie des équipes'!$I$18="","",'saisie des équipes'!$I$18)</f>
        <v>MONCE</v>
      </c>
      <c r="AG33" s="101">
        <f t="shared" si="46"/>
      </c>
      <c r="AH33" s="162">
        <v>0</v>
      </c>
      <c r="AI33" s="163" t="str">
        <f t="shared" si="26"/>
        <v>à</v>
      </c>
      <c r="AJ33" s="164">
        <v>2</v>
      </c>
      <c r="AK33" s="105">
        <f t="shared" si="36"/>
        <v>1</v>
      </c>
      <c r="AL33" s="103"/>
      <c r="AM33" s="102">
        <f t="shared" si="37"/>
        <v>4</v>
      </c>
      <c r="AN33" s="110">
        <f t="shared" si="38"/>
        <v>1</v>
      </c>
      <c r="AO33" s="89"/>
      <c r="AP33" s="113">
        <f t="shared" si="39"/>
        <v>4</v>
      </c>
      <c r="AQ33" s="75"/>
      <c r="AR33" s="99" t="str">
        <f>IF('saisie des équipes'!$L$16="","",'saisie des équipes'!$L$16)</f>
        <v>E.F.C.A.</v>
      </c>
      <c r="AS33" s="109" t="s">
        <v>5</v>
      </c>
      <c r="AT33" s="108" t="str">
        <f>IF('saisie des équipes'!$L$18="","",'saisie des équipes'!$L$18)</f>
        <v>PARIS FC</v>
      </c>
      <c r="AU33" s="101">
        <f t="shared" si="47"/>
      </c>
      <c r="AV33" s="162">
        <v>0</v>
      </c>
      <c r="AW33" s="163" t="str">
        <f t="shared" si="27"/>
        <v>à</v>
      </c>
      <c r="AX33" s="164">
        <v>2</v>
      </c>
      <c r="AY33" s="105">
        <f t="shared" si="40"/>
        <v>1</v>
      </c>
      <c r="AZ33" s="103"/>
      <c r="BA33" s="102">
        <f t="shared" si="41"/>
        <v>4</v>
      </c>
      <c r="BB33" s="110">
        <f t="shared" si="42"/>
        <v>1</v>
      </c>
      <c r="BC33" s="89"/>
      <c r="BD33" s="113">
        <f t="shared" si="43"/>
        <v>4</v>
      </c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</row>
    <row r="34" spans="1:100" s="98" customFormat="1" ht="20.25" customHeight="1">
      <c r="A34" s="75"/>
      <c r="B34" s="99" t="str">
        <f>IF('saisie des équipes'!$C$15="","",'saisie des équipes'!$C$15)</f>
        <v>HERMINE ST OUEN</v>
      </c>
      <c r="C34" s="109" t="s">
        <v>5</v>
      </c>
      <c r="D34" s="108">
        <f>IF('saisie des équipes'!$C$19="","",'saisie des équipes'!$C$19)</f>
      </c>
      <c r="E34" s="101" t="str">
        <f t="shared" si="44"/>
        <v>x</v>
      </c>
      <c r="F34" s="162"/>
      <c r="G34" s="163">
        <f t="shared" si="24"/>
      </c>
      <c r="H34" s="164"/>
      <c r="I34" s="105">
        <f t="shared" si="28"/>
        <v>0</v>
      </c>
      <c r="J34" s="103"/>
      <c r="K34" s="102">
        <f t="shared" si="29"/>
        <v>0</v>
      </c>
      <c r="L34" s="106">
        <f t="shared" si="30"/>
        <v>0</v>
      </c>
      <c r="M34" s="89"/>
      <c r="N34" s="111">
        <f t="shared" si="31"/>
        <v>0</v>
      </c>
      <c r="O34" s="75"/>
      <c r="P34" s="99" t="str">
        <f>IF('saisie des équipes'!$F$15="","",'saisie des équipes'!$F$15)</f>
        <v>ANTONNIERE</v>
      </c>
      <c r="Q34" s="109" t="s">
        <v>5</v>
      </c>
      <c r="R34" s="108">
        <f>IF('saisie des équipes'!$F$19="","",'saisie des équipes'!$F$19)</f>
      </c>
      <c r="S34" s="101" t="str">
        <f t="shared" si="45"/>
        <v>x</v>
      </c>
      <c r="T34" s="162"/>
      <c r="U34" s="163">
        <f t="shared" si="25"/>
      </c>
      <c r="V34" s="164"/>
      <c r="W34" s="105">
        <f t="shared" si="32"/>
        <v>0</v>
      </c>
      <c r="X34" s="103"/>
      <c r="Y34" s="102">
        <f t="shared" si="33"/>
        <v>0</v>
      </c>
      <c r="Z34" s="106">
        <f t="shared" si="34"/>
        <v>0</v>
      </c>
      <c r="AA34" s="89"/>
      <c r="AB34" s="111">
        <f t="shared" si="35"/>
        <v>0</v>
      </c>
      <c r="AC34" s="75"/>
      <c r="AD34" s="99" t="str">
        <f>IF('saisie des équipes'!$I$15="","",'saisie des équipes'!$I$15)</f>
        <v>CHAMPFLEUR</v>
      </c>
      <c r="AE34" s="109" t="s">
        <v>5</v>
      </c>
      <c r="AF34" s="108">
        <f>IF('saisie des équipes'!$I$19="","",'saisie des équipes'!$I$19)</f>
      </c>
      <c r="AG34" s="101" t="str">
        <f t="shared" si="46"/>
        <v>x</v>
      </c>
      <c r="AH34" s="162"/>
      <c r="AI34" s="163">
        <f t="shared" si="26"/>
      </c>
      <c r="AJ34" s="164"/>
      <c r="AK34" s="105">
        <f t="shared" si="36"/>
        <v>0</v>
      </c>
      <c r="AL34" s="103"/>
      <c r="AM34" s="102">
        <f t="shared" si="37"/>
        <v>0</v>
      </c>
      <c r="AN34" s="106">
        <f t="shared" si="38"/>
        <v>0</v>
      </c>
      <c r="AO34" s="89"/>
      <c r="AP34" s="111">
        <f t="shared" si="39"/>
        <v>0</v>
      </c>
      <c r="AQ34" s="75"/>
      <c r="AR34" s="99" t="str">
        <f>IF('saisie des équipes'!$L$15="","",'saisie des équipes'!$L$15)</f>
        <v>CHANGE</v>
      </c>
      <c r="AS34" s="109" t="s">
        <v>5</v>
      </c>
      <c r="AT34" s="108">
        <f>IF('saisie des équipes'!$L$19="","",'saisie des équipes'!$L$19)</f>
      </c>
      <c r="AU34" s="101" t="str">
        <f t="shared" si="47"/>
        <v>x</v>
      </c>
      <c r="AV34" s="162"/>
      <c r="AW34" s="163">
        <f t="shared" si="27"/>
      </c>
      <c r="AX34" s="164"/>
      <c r="AY34" s="105">
        <f t="shared" si="40"/>
        <v>0</v>
      </c>
      <c r="AZ34" s="103"/>
      <c r="BA34" s="102">
        <f t="shared" si="41"/>
        <v>0</v>
      </c>
      <c r="BB34" s="106">
        <f t="shared" si="42"/>
        <v>0</v>
      </c>
      <c r="BC34" s="89"/>
      <c r="BD34" s="111">
        <f t="shared" si="43"/>
        <v>0</v>
      </c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</row>
    <row r="35" spans="1:100" s="98" customFormat="1" ht="20.25" customHeight="1">
      <c r="A35" s="75"/>
      <c r="B35" s="99" t="str">
        <f>IF('saisie des équipes'!$C$18="","",'saisie des équipes'!$C$18)</f>
        <v>EXEMPT</v>
      </c>
      <c r="C35" s="109" t="s">
        <v>5</v>
      </c>
      <c r="D35" s="108">
        <f>IF('saisie des équipes'!$C$20="","",'saisie des équipes'!$C$20)</f>
      </c>
      <c r="E35" s="101" t="str">
        <f t="shared" si="44"/>
        <v>x</v>
      </c>
      <c r="F35" s="162"/>
      <c r="G35" s="163">
        <f t="shared" si="24"/>
      </c>
      <c r="H35" s="164"/>
      <c r="I35" s="105">
        <f t="shared" si="28"/>
        <v>0</v>
      </c>
      <c r="J35" s="103"/>
      <c r="K35" s="102">
        <f t="shared" si="29"/>
        <v>0</v>
      </c>
      <c r="L35" s="113">
        <f t="shared" si="30"/>
        <v>0</v>
      </c>
      <c r="M35" s="89"/>
      <c r="N35" s="107">
        <f t="shared" si="31"/>
        <v>0</v>
      </c>
      <c r="O35" s="75"/>
      <c r="P35" s="99" t="str">
        <f>IF('saisie des équipes'!$F$18="","",'saisie des équipes'!$F$18)</f>
        <v>LE MANS SOM</v>
      </c>
      <c r="Q35" s="109" t="s">
        <v>5</v>
      </c>
      <c r="R35" s="108">
        <f>IF('saisie des équipes'!$F$20="","",'saisie des équipes'!$F$20)</f>
      </c>
      <c r="S35" s="101" t="str">
        <f t="shared" si="45"/>
        <v>x</v>
      </c>
      <c r="T35" s="162"/>
      <c r="U35" s="163">
        <f t="shared" si="25"/>
      </c>
      <c r="V35" s="164"/>
      <c r="W35" s="105">
        <f t="shared" si="32"/>
        <v>0</v>
      </c>
      <c r="X35" s="103"/>
      <c r="Y35" s="102">
        <f t="shared" si="33"/>
        <v>0</v>
      </c>
      <c r="Z35" s="113">
        <f t="shared" si="34"/>
        <v>0</v>
      </c>
      <c r="AA35" s="89"/>
      <c r="AB35" s="107">
        <f t="shared" si="35"/>
        <v>0</v>
      </c>
      <c r="AC35" s="75"/>
      <c r="AD35" s="99" t="str">
        <f>IF('saisie des équipes'!$I$18="","",'saisie des équipes'!$I$18)</f>
        <v>MONCE</v>
      </c>
      <c r="AE35" s="109" t="s">
        <v>5</v>
      </c>
      <c r="AF35" s="108">
        <f>IF('saisie des équipes'!$I$20="","",'saisie des équipes'!$I$20)</f>
      </c>
      <c r="AG35" s="101" t="str">
        <f t="shared" si="46"/>
        <v>x</v>
      </c>
      <c r="AH35" s="162"/>
      <c r="AI35" s="163">
        <f t="shared" si="26"/>
      </c>
      <c r="AJ35" s="164"/>
      <c r="AK35" s="105">
        <f t="shared" si="36"/>
        <v>0</v>
      </c>
      <c r="AL35" s="103"/>
      <c r="AM35" s="102">
        <f t="shared" si="37"/>
        <v>0</v>
      </c>
      <c r="AN35" s="113">
        <f t="shared" si="38"/>
        <v>0</v>
      </c>
      <c r="AO35" s="89"/>
      <c r="AP35" s="107">
        <f t="shared" si="39"/>
        <v>0</v>
      </c>
      <c r="AQ35" s="75"/>
      <c r="AR35" s="99" t="str">
        <f>IF('saisie des équipes'!$L$18="","",'saisie des équipes'!$L$18)</f>
        <v>PARIS FC</v>
      </c>
      <c r="AS35" s="109" t="s">
        <v>5</v>
      </c>
      <c r="AT35" s="108">
        <f>IF('saisie des équipes'!$L$20="","",'saisie des équipes'!$L$20)</f>
      </c>
      <c r="AU35" s="101" t="str">
        <f t="shared" si="47"/>
        <v>x</v>
      </c>
      <c r="AV35" s="162"/>
      <c r="AW35" s="163">
        <f t="shared" si="27"/>
      </c>
      <c r="AX35" s="164"/>
      <c r="AY35" s="105">
        <f t="shared" si="40"/>
        <v>0</v>
      </c>
      <c r="AZ35" s="103"/>
      <c r="BA35" s="102">
        <f t="shared" si="41"/>
        <v>0</v>
      </c>
      <c r="BB35" s="113">
        <f t="shared" si="42"/>
        <v>0</v>
      </c>
      <c r="BC35" s="89"/>
      <c r="BD35" s="107">
        <f t="shared" si="43"/>
        <v>0</v>
      </c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</row>
    <row r="36" spans="1:100" s="115" customFormat="1" ht="20.25" customHeight="1">
      <c r="A36" s="75"/>
      <c r="B36" s="99" t="str">
        <f>IF('saisie des équipes'!$C$17="","",'saisie des équipes'!$C$17)</f>
        <v>PARIGNE L'EVÊQUE</v>
      </c>
      <c r="C36" s="109" t="s">
        <v>5</v>
      </c>
      <c r="D36" s="108">
        <f>IF('saisie des équipes'!$C$19="","",'saisie des équipes'!$C$19)</f>
      </c>
      <c r="E36" s="101" t="str">
        <f t="shared" si="44"/>
        <v>x</v>
      </c>
      <c r="F36" s="162"/>
      <c r="G36" s="163">
        <f t="shared" si="24"/>
      </c>
      <c r="H36" s="164"/>
      <c r="I36" s="105">
        <f t="shared" si="28"/>
        <v>0</v>
      </c>
      <c r="J36" s="103"/>
      <c r="K36" s="102">
        <f t="shared" si="29"/>
        <v>0</v>
      </c>
      <c r="L36" s="112">
        <f t="shared" si="30"/>
        <v>0</v>
      </c>
      <c r="M36" s="89"/>
      <c r="N36" s="114">
        <f t="shared" si="31"/>
        <v>0</v>
      </c>
      <c r="O36" s="75"/>
      <c r="P36" s="99" t="str">
        <f>IF('saisie des équipes'!$F$17="","",'saisie des équipes'!$F$17)</f>
        <v>JOUE L'ABBE</v>
      </c>
      <c r="Q36" s="109" t="s">
        <v>5</v>
      </c>
      <c r="R36" s="108">
        <f>IF('saisie des équipes'!$F$19="","",'saisie des équipes'!$F$19)</f>
      </c>
      <c r="S36" s="101" t="str">
        <f t="shared" si="45"/>
        <v>x</v>
      </c>
      <c r="T36" s="162"/>
      <c r="U36" s="163">
        <f t="shared" si="25"/>
      </c>
      <c r="V36" s="164"/>
      <c r="W36" s="105">
        <f t="shared" si="32"/>
        <v>0</v>
      </c>
      <c r="X36" s="103"/>
      <c r="Y36" s="102">
        <f t="shared" si="33"/>
        <v>0</v>
      </c>
      <c r="Z36" s="112">
        <f t="shared" si="34"/>
        <v>0</v>
      </c>
      <c r="AA36" s="89"/>
      <c r="AB36" s="114">
        <f t="shared" si="35"/>
        <v>0</v>
      </c>
      <c r="AC36" s="75"/>
      <c r="AD36" s="99" t="str">
        <f>IF('saisie des équipes'!$I$17="","",'saisie des équipes'!$I$17)</f>
        <v>MAYET</v>
      </c>
      <c r="AE36" s="109" t="s">
        <v>5</v>
      </c>
      <c r="AF36" s="108">
        <f>IF('saisie des équipes'!$I$19="","",'saisie des équipes'!$I$19)</f>
      </c>
      <c r="AG36" s="101" t="str">
        <f t="shared" si="46"/>
        <v>x</v>
      </c>
      <c r="AH36" s="162"/>
      <c r="AI36" s="163">
        <f t="shared" si="26"/>
      </c>
      <c r="AJ36" s="164"/>
      <c r="AK36" s="105">
        <f t="shared" si="36"/>
        <v>0</v>
      </c>
      <c r="AL36" s="103"/>
      <c r="AM36" s="102">
        <f t="shared" si="37"/>
        <v>0</v>
      </c>
      <c r="AN36" s="112">
        <f t="shared" si="38"/>
        <v>0</v>
      </c>
      <c r="AO36" s="89"/>
      <c r="AP36" s="114">
        <f t="shared" si="39"/>
        <v>0</v>
      </c>
      <c r="AQ36" s="75"/>
      <c r="AR36" s="99" t="str">
        <f>IF('saisie des équipes'!$L$17="","",'saisie des équipes'!$L$17)</f>
        <v>NOGENT LE ROTROU</v>
      </c>
      <c r="AS36" s="109" t="s">
        <v>5</v>
      </c>
      <c r="AT36" s="108">
        <f>IF('saisie des équipes'!$L$19="","",'saisie des équipes'!$L$19)</f>
      </c>
      <c r="AU36" s="101" t="str">
        <f t="shared" si="47"/>
        <v>x</v>
      </c>
      <c r="AV36" s="162"/>
      <c r="AW36" s="163">
        <f t="shared" si="27"/>
      </c>
      <c r="AX36" s="164"/>
      <c r="AY36" s="105">
        <f t="shared" si="40"/>
        <v>0</v>
      </c>
      <c r="AZ36" s="103"/>
      <c r="BA36" s="102">
        <f t="shared" si="41"/>
        <v>0</v>
      </c>
      <c r="BB36" s="112">
        <f t="shared" si="42"/>
        <v>0</v>
      </c>
      <c r="BC36" s="89"/>
      <c r="BD36" s="114">
        <f t="shared" si="43"/>
        <v>0</v>
      </c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</row>
    <row r="37" spans="1:100" s="115" customFormat="1" ht="20.25" customHeight="1">
      <c r="A37" s="75"/>
      <c r="B37" s="99" t="str">
        <f>IF('saisie des équipes'!$C$15="","",'saisie des équipes'!$C$15)</f>
        <v>HERMINE ST OUEN</v>
      </c>
      <c r="C37" s="109" t="s">
        <v>5</v>
      </c>
      <c r="D37" s="108" t="str">
        <f>IF('saisie des équipes'!C$16="","",'saisie des équipes'!C$16)</f>
        <v>LE MANS FC</v>
      </c>
      <c r="E37" s="101">
        <f t="shared" si="44"/>
      </c>
      <c r="F37" s="162">
        <v>0</v>
      </c>
      <c r="G37" s="163" t="str">
        <f t="shared" si="24"/>
        <v>à</v>
      </c>
      <c r="H37" s="164">
        <v>3</v>
      </c>
      <c r="I37" s="105">
        <f t="shared" si="28"/>
        <v>1</v>
      </c>
      <c r="J37" s="103"/>
      <c r="K37" s="102">
        <f t="shared" si="29"/>
        <v>4</v>
      </c>
      <c r="L37" s="106">
        <f t="shared" si="30"/>
        <v>1</v>
      </c>
      <c r="M37" s="89"/>
      <c r="N37" s="110">
        <f t="shared" si="31"/>
        <v>4</v>
      </c>
      <c r="O37" s="75"/>
      <c r="P37" s="99" t="str">
        <f>IF('saisie des équipes'!$F$15="","",'saisie des équipes'!$F$15)</f>
        <v>ANTONNIERE</v>
      </c>
      <c r="Q37" s="109" t="s">
        <v>5</v>
      </c>
      <c r="R37" s="108" t="str">
        <f>IF('saisie des équipes'!$F$16="","",'saisie des équipes'!$F$16)</f>
        <v>EXEMPT</v>
      </c>
      <c r="S37" s="101">
        <f t="shared" si="45"/>
      </c>
      <c r="T37" s="162">
        <v>3</v>
      </c>
      <c r="U37" s="163" t="str">
        <f t="shared" si="25"/>
        <v>à</v>
      </c>
      <c r="V37" s="164">
        <v>0</v>
      </c>
      <c r="W37" s="105">
        <f t="shared" si="32"/>
        <v>4</v>
      </c>
      <c r="X37" s="103"/>
      <c r="Y37" s="102">
        <f t="shared" si="33"/>
        <v>1</v>
      </c>
      <c r="Z37" s="106">
        <f t="shared" si="34"/>
        <v>4</v>
      </c>
      <c r="AA37" s="89"/>
      <c r="AB37" s="110">
        <f t="shared" si="35"/>
        <v>1</v>
      </c>
      <c r="AC37" s="75"/>
      <c r="AD37" s="99" t="str">
        <f>IF('saisie des équipes'!$I$15="","",'saisie des équipes'!$I$15)</f>
        <v>CHAMPFLEUR</v>
      </c>
      <c r="AE37" s="109" t="s">
        <v>5</v>
      </c>
      <c r="AF37" s="108" t="str">
        <f>IF('saisie des équipes'!$I$16="","",'saisie des équipes'!$I$16)</f>
        <v>GUECELARD A</v>
      </c>
      <c r="AG37" s="101">
        <f t="shared" si="46"/>
      </c>
      <c r="AH37" s="162">
        <v>0</v>
      </c>
      <c r="AI37" s="163" t="str">
        <f t="shared" si="26"/>
        <v>à</v>
      </c>
      <c r="AJ37" s="164">
        <v>2</v>
      </c>
      <c r="AK37" s="105">
        <f t="shared" si="36"/>
        <v>1</v>
      </c>
      <c r="AL37" s="103"/>
      <c r="AM37" s="102">
        <f t="shared" si="37"/>
        <v>4</v>
      </c>
      <c r="AN37" s="106">
        <f t="shared" si="38"/>
        <v>1</v>
      </c>
      <c r="AO37" s="89"/>
      <c r="AP37" s="110">
        <f t="shared" si="39"/>
        <v>4</v>
      </c>
      <c r="AQ37" s="75"/>
      <c r="AR37" s="99" t="str">
        <f>IF('saisie des équipes'!$L$15="","",'saisie des équipes'!$L$15)</f>
        <v>CHANGE</v>
      </c>
      <c r="AS37" s="109" t="s">
        <v>5</v>
      </c>
      <c r="AT37" s="108" t="str">
        <f>IF('saisie des équipes'!$L$16="","",'saisie des équipes'!$L$16)</f>
        <v>E.F.C.A.</v>
      </c>
      <c r="AU37" s="101">
        <f t="shared" si="47"/>
      </c>
      <c r="AV37" s="162">
        <v>1</v>
      </c>
      <c r="AW37" s="163" t="str">
        <f t="shared" si="27"/>
        <v>à</v>
      </c>
      <c r="AX37" s="164">
        <v>1</v>
      </c>
      <c r="AY37" s="105">
        <f t="shared" si="40"/>
        <v>2</v>
      </c>
      <c r="AZ37" s="103"/>
      <c r="BA37" s="102">
        <f t="shared" si="41"/>
        <v>2</v>
      </c>
      <c r="BB37" s="106">
        <f t="shared" si="42"/>
        <v>2</v>
      </c>
      <c r="BC37" s="89"/>
      <c r="BD37" s="110">
        <f t="shared" si="43"/>
        <v>2</v>
      </c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</row>
    <row r="38" spans="1:100" s="115" customFormat="1" ht="20.25" customHeight="1">
      <c r="A38" s="75"/>
      <c r="B38" s="99">
        <f>IF('saisie des équipes'!$C$19="","",'saisie des équipes'!$C$19)</f>
      </c>
      <c r="C38" s="109" t="s">
        <v>5</v>
      </c>
      <c r="D38" s="108">
        <f>IF('saisie des équipes'!$C$20="","",'saisie des équipes'!$C$20)</f>
      </c>
      <c r="E38" s="101" t="str">
        <f t="shared" si="44"/>
        <v>x</v>
      </c>
      <c r="F38" s="162"/>
      <c r="G38" s="163">
        <f t="shared" si="24"/>
      </c>
      <c r="H38" s="164"/>
      <c r="I38" s="105">
        <f t="shared" si="28"/>
        <v>0</v>
      </c>
      <c r="J38" s="103"/>
      <c r="K38" s="102">
        <f t="shared" si="29"/>
        <v>0</v>
      </c>
      <c r="L38" s="111">
        <f t="shared" si="30"/>
        <v>0</v>
      </c>
      <c r="M38" s="89"/>
      <c r="N38" s="107">
        <f t="shared" si="31"/>
        <v>0</v>
      </c>
      <c r="O38" s="75"/>
      <c r="P38" s="99">
        <f>IF('saisie des équipes'!$F$19="","",'saisie des équipes'!$F$19)</f>
      </c>
      <c r="Q38" s="109" t="s">
        <v>5</v>
      </c>
      <c r="R38" s="108">
        <f>IF('saisie des équipes'!$F$20="","",'saisie des équipes'!$F$20)</f>
      </c>
      <c r="S38" s="101" t="str">
        <f t="shared" si="45"/>
        <v>x</v>
      </c>
      <c r="T38" s="162"/>
      <c r="U38" s="163">
        <f t="shared" si="25"/>
      </c>
      <c r="V38" s="164"/>
      <c r="W38" s="105">
        <f t="shared" si="32"/>
        <v>0</v>
      </c>
      <c r="X38" s="103"/>
      <c r="Y38" s="102">
        <f t="shared" si="33"/>
        <v>0</v>
      </c>
      <c r="Z38" s="111">
        <f t="shared" si="34"/>
        <v>0</v>
      </c>
      <c r="AA38" s="89"/>
      <c r="AB38" s="107">
        <f t="shared" si="35"/>
        <v>0</v>
      </c>
      <c r="AC38" s="75"/>
      <c r="AD38" s="99">
        <f>IF('saisie des équipes'!$I$19="","",'saisie des équipes'!$I$19)</f>
      </c>
      <c r="AE38" s="109" t="s">
        <v>5</v>
      </c>
      <c r="AF38" s="108">
        <f>IF('saisie des équipes'!$I$20="","",'saisie des équipes'!$I$20)</f>
      </c>
      <c r="AG38" s="101" t="str">
        <f t="shared" si="46"/>
        <v>x</v>
      </c>
      <c r="AH38" s="162"/>
      <c r="AI38" s="163">
        <f t="shared" si="26"/>
      </c>
      <c r="AJ38" s="164"/>
      <c r="AK38" s="105">
        <f t="shared" si="36"/>
        <v>0</v>
      </c>
      <c r="AL38" s="103"/>
      <c r="AM38" s="102">
        <f t="shared" si="37"/>
        <v>0</v>
      </c>
      <c r="AN38" s="111">
        <f t="shared" si="38"/>
        <v>0</v>
      </c>
      <c r="AO38" s="89"/>
      <c r="AP38" s="107">
        <f t="shared" si="39"/>
        <v>0</v>
      </c>
      <c r="AQ38" s="75"/>
      <c r="AR38" s="99">
        <f>IF('saisie des équipes'!$L$19="","",'saisie des équipes'!$L$19)</f>
      </c>
      <c r="AS38" s="109" t="s">
        <v>5</v>
      </c>
      <c r="AT38" s="108">
        <f>IF('saisie des équipes'!$L$20="","",'saisie des équipes'!$L$20)</f>
      </c>
      <c r="AU38" s="101" t="str">
        <f t="shared" si="47"/>
        <v>x</v>
      </c>
      <c r="AV38" s="162"/>
      <c r="AW38" s="163">
        <f t="shared" si="27"/>
      </c>
      <c r="AX38" s="164"/>
      <c r="AY38" s="105">
        <f t="shared" si="40"/>
        <v>0</v>
      </c>
      <c r="AZ38" s="103"/>
      <c r="BA38" s="102">
        <f t="shared" si="41"/>
        <v>0</v>
      </c>
      <c r="BB38" s="111">
        <f t="shared" si="42"/>
        <v>0</v>
      </c>
      <c r="BC38" s="89"/>
      <c r="BD38" s="107">
        <f t="shared" si="43"/>
        <v>0</v>
      </c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</row>
    <row r="39" spans="1:100" s="115" customFormat="1" ht="20.25" customHeight="1">
      <c r="A39" s="75"/>
      <c r="B39" s="99" t="str">
        <f>IF('saisie des équipes'!$C$15="","",'saisie des équipes'!$C$15)</f>
        <v>HERMINE ST OUEN</v>
      </c>
      <c r="C39" s="109" t="s">
        <v>5</v>
      </c>
      <c r="D39" s="108" t="str">
        <f>IF('saisie des équipes'!$C$18="","",'saisie des équipes'!$C$18)</f>
        <v>EXEMPT</v>
      </c>
      <c r="E39" s="101">
        <f t="shared" si="44"/>
      </c>
      <c r="F39" s="162">
        <v>3</v>
      </c>
      <c r="G39" s="163" t="str">
        <f t="shared" si="24"/>
        <v>à</v>
      </c>
      <c r="H39" s="164">
        <v>0</v>
      </c>
      <c r="I39" s="105">
        <f t="shared" si="28"/>
        <v>4</v>
      </c>
      <c r="J39" s="103"/>
      <c r="K39" s="102">
        <f t="shared" si="29"/>
        <v>1</v>
      </c>
      <c r="L39" s="106">
        <f t="shared" si="30"/>
        <v>4</v>
      </c>
      <c r="M39" s="89"/>
      <c r="N39" s="113">
        <f t="shared" si="31"/>
        <v>1</v>
      </c>
      <c r="O39" s="75"/>
      <c r="P39" s="99" t="str">
        <f>IF('saisie des équipes'!$F$15="","",'saisie des équipes'!$F$15)</f>
        <v>ANTONNIERE</v>
      </c>
      <c r="Q39" s="109" t="s">
        <v>5</v>
      </c>
      <c r="R39" s="108" t="str">
        <f>IF('saisie des équipes'!$F$18="","",'saisie des équipes'!$F$18)</f>
        <v>LE MANS SOM</v>
      </c>
      <c r="S39" s="101">
        <f t="shared" si="45"/>
      </c>
      <c r="T39" s="162">
        <v>0</v>
      </c>
      <c r="U39" s="163" t="str">
        <f t="shared" si="25"/>
        <v>à</v>
      </c>
      <c r="V39" s="164">
        <v>1</v>
      </c>
      <c r="W39" s="105">
        <f t="shared" si="32"/>
        <v>1</v>
      </c>
      <c r="X39" s="103"/>
      <c r="Y39" s="102">
        <f t="shared" si="33"/>
        <v>4</v>
      </c>
      <c r="Z39" s="106">
        <f t="shared" si="34"/>
        <v>1</v>
      </c>
      <c r="AA39" s="89"/>
      <c r="AB39" s="113">
        <f t="shared" si="35"/>
        <v>4</v>
      </c>
      <c r="AC39" s="75"/>
      <c r="AD39" s="99" t="str">
        <f>IF('saisie des équipes'!$I$15="","",'saisie des équipes'!$I$15)</f>
        <v>CHAMPFLEUR</v>
      </c>
      <c r="AE39" s="109" t="s">
        <v>5</v>
      </c>
      <c r="AF39" s="108" t="str">
        <f>IF('saisie des équipes'!$I$18="","",'saisie des équipes'!$I$18)</f>
        <v>MONCE</v>
      </c>
      <c r="AG39" s="101">
        <f t="shared" si="46"/>
      </c>
      <c r="AH39" s="162">
        <v>1</v>
      </c>
      <c r="AI39" s="163" t="str">
        <f t="shared" si="26"/>
        <v>à</v>
      </c>
      <c r="AJ39" s="164">
        <v>0</v>
      </c>
      <c r="AK39" s="105">
        <f t="shared" si="36"/>
        <v>4</v>
      </c>
      <c r="AL39" s="103"/>
      <c r="AM39" s="102">
        <f t="shared" si="37"/>
        <v>1</v>
      </c>
      <c r="AN39" s="106">
        <f t="shared" si="38"/>
        <v>4</v>
      </c>
      <c r="AO39" s="89"/>
      <c r="AP39" s="113">
        <f t="shared" si="39"/>
        <v>1</v>
      </c>
      <c r="AQ39" s="75"/>
      <c r="AR39" s="99" t="str">
        <f>IF('saisie des équipes'!$L$15="","",'saisie des équipes'!$L$15)</f>
        <v>CHANGE</v>
      </c>
      <c r="AS39" s="109" t="s">
        <v>5</v>
      </c>
      <c r="AT39" s="108" t="str">
        <f>IF('saisie des équipes'!$L$18="","",'saisie des équipes'!$L$18)</f>
        <v>PARIS FC</v>
      </c>
      <c r="AU39" s="101">
        <f t="shared" si="47"/>
      </c>
      <c r="AV39" s="162">
        <v>0</v>
      </c>
      <c r="AW39" s="163" t="str">
        <f t="shared" si="27"/>
        <v>à</v>
      </c>
      <c r="AX39" s="164">
        <v>1</v>
      </c>
      <c r="AY39" s="105">
        <f t="shared" si="40"/>
        <v>1</v>
      </c>
      <c r="AZ39" s="103"/>
      <c r="BA39" s="102">
        <f t="shared" si="41"/>
        <v>4</v>
      </c>
      <c r="BB39" s="106">
        <f t="shared" si="42"/>
        <v>1</v>
      </c>
      <c r="BC39" s="89"/>
      <c r="BD39" s="113">
        <f t="shared" si="43"/>
        <v>4</v>
      </c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</row>
    <row r="40" spans="1:100" s="115" customFormat="1" ht="20.25" customHeight="1" thickBot="1">
      <c r="A40" s="75"/>
      <c r="B40" s="116" t="str">
        <f>IF('saisie des équipes'!$C$16="","",'saisie des équipes'!$C$16)</f>
        <v>LE MANS FC</v>
      </c>
      <c r="C40" s="119" t="s">
        <v>5</v>
      </c>
      <c r="D40" s="117" t="str">
        <f>IF('saisie des équipes'!$C$17="","",'saisie des équipes'!$C$17)</f>
        <v>PARIGNE L'EVÊQUE</v>
      </c>
      <c r="E40" s="118">
        <f t="shared" si="44"/>
      </c>
      <c r="F40" s="165">
        <v>0</v>
      </c>
      <c r="G40" s="166" t="str">
        <f t="shared" si="24"/>
        <v>à</v>
      </c>
      <c r="H40" s="167">
        <v>1</v>
      </c>
      <c r="I40" s="105">
        <f t="shared" si="28"/>
        <v>1</v>
      </c>
      <c r="J40" s="103"/>
      <c r="K40" s="102">
        <f t="shared" si="29"/>
        <v>4</v>
      </c>
      <c r="L40" s="110">
        <f t="shared" si="30"/>
        <v>1</v>
      </c>
      <c r="M40" s="89"/>
      <c r="N40" s="112">
        <f t="shared" si="31"/>
        <v>4</v>
      </c>
      <c r="O40" s="75"/>
      <c r="P40" s="116" t="str">
        <f>IF('saisie des équipes'!$F$16="","",'saisie des équipes'!$F$16)</f>
        <v>EXEMPT</v>
      </c>
      <c r="Q40" s="119" t="s">
        <v>5</v>
      </c>
      <c r="R40" s="117" t="str">
        <f>IF('saisie des équipes'!$F$17="","",'saisie des équipes'!$F$17)</f>
        <v>JOUE L'ABBE</v>
      </c>
      <c r="S40" s="118">
        <f t="shared" si="45"/>
      </c>
      <c r="T40" s="165">
        <v>0</v>
      </c>
      <c r="U40" s="166" t="str">
        <f t="shared" si="25"/>
        <v>à</v>
      </c>
      <c r="V40" s="167">
        <v>3</v>
      </c>
      <c r="W40" s="105">
        <f t="shared" si="32"/>
        <v>1</v>
      </c>
      <c r="X40" s="103"/>
      <c r="Y40" s="102">
        <f t="shared" si="33"/>
        <v>4</v>
      </c>
      <c r="Z40" s="110">
        <f t="shared" si="34"/>
        <v>1</v>
      </c>
      <c r="AA40" s="89"/>
      <c r="AB40" s="112">
        <f t="shared" si="35"/>
        <v>4</v>
      </c>
      <c r="AC40" s="75"/>
      <c r="AD40" s="116" t="str">
        <f>IF('saisie des équipes'!$I$16="","",'saisie des équipes'!$I$16)</f>
        <v>GUECELARD A</v>
      </c>
      <c r="AE40" s="119" t="s">
        <v>5</v>
      </c>
      <c r="AF40" s="117" t="str">
        <f>IF('saisie des équipes'!$I$17="","",'saisie des équipes'!$I$17)</f>
        <v>MAYET</v>
      </c>
      <c r="AG40" s="118">
        <f t="shared" si="46"/>
      </c>
      <c r="AH40" s="165">
        <v>0</v>
      </c>
      <c r="AI40" s="166" t="str">
        <f t="shared" si="26"/>
        <v>à</v>
      </c>
      <c r="AJ40" s="167">
        <v>0</v>
      </c>
      <c r="AK40" s="105">
        <f t="shared" si="36"/>
        <v>2</v>
      </c>
      <c r="AL40" s="103"/>
      <c r="AM40" s="102">
        <f t="shared" si="37"/>
        <v>2</v>
      </c>
      <c r="AN40" s="110">
        <f t="shared" si="38"/>
        <v>2</v>
      </c>
      <c r="AO40" s="89"/>
      <c r="AP40" s="112">
        <f t="shared" si="39"/>
        <v>2</v>
      </c>
      <c r="AQ40" s="75"/>
      <c r="AR40" s="116" t="str">
        <f>IF('saisie des équipes'!$L$16="","",'saisie des équipes'!$L$16)</f>
        <v>E.F.C.A.</v>
      </c>
      <c r="AS40" s="119" t="s">
        <v>5</v>
      </c>
      <c r="AT40" s="117" t="str">
        <f>IF('saisie des équipes'!$L$17="","",'saisie des équipes'!$L$17)</f>
        <v>NOGENT LE ROTROU</v>
      </c>
      <c r="AU40" s="118">
        <f t="shared" si="47"/>
      </c>
      <c r="AV40" s="165">
        <v>0</v>
      </c>
      <c r="AW40" s="166" t="str">
        <f t="shared" si="27"/>
        <v>à</v>
      </c>
      <c r="AX40" s="167">
        <v>3</v>
      </c>
      <c r="AY40" s="105">
        <f t="shared" si="40"/>
        <v>1</v>
      </c>
      <c r="AZ40" s="103"/>
      <c r="BA40" s="102">
        <f t="shared" si="41"/>
        <v>4</v>
      </c>
      <c r="BB40" s="110">
        <f t="shared" si="42"/>
        <v>1</v>
      </c>
      <c r="BC40" s="89"/>
      <c r="BD40" s="112">
        <f t="shared" si="43"/>
        <v>4</v>
      </c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</row>
    <row r="41" spans="1:58" s="121" customFormat="1" ht="15" customHeight="1" hidden="1">
      <c r="A41" s="75"/>
      <c r="B41" s="161"/>
      <c r="C41" s="75"/>
      <c r="D41" s="75"/>
      <c r="E41" s="75">
        <f>COUNTIF(E26:E40,"")</f>
        <v>6</v>
      </c>
      <c r="F41" s="75"/>
      <c r="G41" s="75">
        <f>COUNTIF(G26:G40,"à")</f>
        <v>6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>
        <f>COUNTIF(S26:S40,"")</f>
        <v>6</v>
      </c>
      <c r="T41" s="75"/>
      <c r="U41" s="75">
        <f>COUNTIF(U26:U40,"à")</f>
        <v>6</v>
      </c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>
        <f>COUNTIF(AG26:AG40,"")</f>
        <v>6</v>
      </c>
      <c r="AH41" s="75"/>
      <c r="AI41" s="75">
        <f>COUNTIF(AI26:AI40,"à")</f>
        <v>6</v>
      </c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>
        <f>COUNTIF(AU26:AU40,"")</f>
        <v>6</v>
      </c>
      <c r="AV41" s="75"/>
      <c r="AW41" s="75">
        <f>COUNTIF(AW26:AW40,"à")</f>
        <v>6</v>
      </c>
      <c r="AX41" s="75"/>
      <c r="AY41" s="75"/>
      <c r="AZ41" s="75"/>
      <c r="BA41" s="75"/>
      <c r="BB41" s="75"/>
      <c r="BC41" s="75"/>
      <c r="BD41" s="75"/>
      <c r="BE41" s="88"/>
      <c r="BF41" s="75"/>
    </row>
    <row r="42" spans="1:58" s="124" customFormat="1" ht="15" customHeight="1">
      <c r="A42" s="127"/>
      <c r="B42" s="425">
        <f>IF(E41&lt;&gt;G41,"incomplet ou erreur","")</f>
      </c>
      <c r="C42" s="425"/>
      <c r="D42" s="425"/>
      <c r="E42" s="425"/>
      <c r="F42" s="425"/>
      <c r="G42" s="425"/>
      <c r="H42" s="425"/>
      <c r="I42" s="122"/>
      <c r="J42" s="122"/>
      <c r="K42" s="122"/>
      <c r="L42" s="122"/>
      <c r="M42" s="122"/>
      <c r="N42" s="122"/>
      <c r="O42" s="122"/>
      <c r="P42" s="425">
        <f>IF(S41&lt;&gt;U41,"incomplet ou erreur","")</f>
      </c>
      <c r="Q42" s="425"/>
      <c r="R42" s="425"/>
      <c r="S42" s="425"/>
      <c r="T42" s="425"/>
      <c r="U42" s="425"/>
      <c r="V42" s="425"/>
      <c r="W42" s="122"/>
      <c r="X42" s="122"/>
      <c r="Y42" s="122"/>
      <c r="Z42" s="122"/>
      <c r="AA42" s="122"/>
      <c r="AB42" s="123"/>
      <c r="AC42" s="122"/>
      <c r="AD42" s="425">
        <f>IF(AG41&lt;&gt;AI41,"incomplet ou erreur","")</f>
      </c>
      <c r="AE42" s="425"/>
      <c r="AF42" s="425"/>
      <c r="AG42" s="425"/>
      <c r="AH42" s="425"/>
      <c r="AI42" s="425"/>
      <c r="AJ42" s="425"/>
      <c r="AK42" s="123"/>
      <c r="AL42" s="123"/>
      <c r="AM42" s="123"/>
      <c r="AN42" s="122"/>
      <c r="AO42" s="122"/>
      <c r="AP42" s="123"/>
      <c r="AQ42" s="122"/>
      <c r="AR42" s="425">
        <f>IF(AU41&lt;&gt;AW41,"incomplet ou erreur","")</f>
      </c>
      <c r="AS42" s="425"/>
      <c r="AT42" s="425"/>
      <c r="AU42" s="425"/>
      <c r="AV42" s="425"/>
      <c r="AW42" s="425"/>
      <c r="AX42" s="425"/>
      <c r="BD42" s="125"/>
      <c r="BE42" s="75"/>
      <c r="BF42" s="75"/>
    </row>
    <row r="43" spans="1:56" s="74" customFormat="1" ht="12.75">
      <c r="A43" s="127"/>
      <c r="C43" s="128"/>
      <c r="E43" s="129"/>
      <c r="G43" s="75"/>
      <c r="H43" s="130"/>
      <c r="L43" s="131"/>
      <c r="M43" s="132"/>
      <c r="N43" s="131"/>
      <c r="O43" s="75"/>
      <c r="Q43" s="128"/>
      <c r="S43" s="133"/>
      <c r="U43" s="75"/>
      <c r="V43" s="130"/>
      <c r="AA43" s="75"/>
      <c r="AB43" s="130"/>
      <c r="AE43" s="128"/>
      <c r="AG43" s="133"/>
      <c r="AI43" s="75"/>
      <c r="AJ43" s="130"/>
      <c r="AK43" s="130"/>
      <c r="AL43" s="130"/>
      <c r="AM43" s="130"/>
      <c r="AO43" s="75"/>
      <c r="AP43" s="130"/>
      <c r="AS43" s="128"/>
      <c r="AU43" s="133"/>
      <c r="AW43" s="75"/>
      <c r="AX43" s="130"/>
      <c r="BC43" s="75"/>
      <c r="BD43" s="130"/>
    </row>
    <row r="44" spans="1:56" s="74" customFormat="1" ht="12.75">
      <c r="A44" s="127"/>
      <c r="C44" s="128"/>
      <c r="E44" s="129"/>
      <c r="G44" s="75"/>
      <c r="H44" s="130"/>
      <c r="L44" s="131"/>
      <c r="M44" s="134"/>
      <c r="N44" s="131"/>
      <c r="O44" s="75"/>
      <c r="Q44" s="128"/>
      <c r="S44" s="133"/>
      <c r="U44" s="75"/>
      <c r="V44" s="130"/>
      <c r="AA44" s="75"/>
      <c r="AB44" s="130"/>
      <c r="AE44" s="128"/>
      <c r="AG44" s="133"/>
      <c r="AI44" s="75"/>
      <c r="AJ44" s="130"/>
      <c r="AK44" s="130"/>
      <c r="AL44" s="130"/>
      <c r="AM44" s="130"/>
      <c r="AO44" s="75"/>
      <c r="AP44" s="130"/>
      <c r="AS44" s="128"/>
      <c r="AU44" s="133"/>
      <c r="AW44" s="75"/>
      <c r="AX44" s="130"/>
      <c r="BC44" s="75"/>
      <c r="BD44" s="130"/>
    </row>
    <row r="45" spans="1:56" s="74" customFormat="1" ht="12.75">
      <c r="A45" s="127"/>
      <c r="C45" s="128"/>
      <c r="E45" s="129"/>
      <c r="G45" s="75"/>
      <c r="H45" s="130"/>
      <c r="L45" s="131"/>
      <c r="M45" s="134"/>
      <c r="N45" s="131"/>
      <c r="O45" s="75"/>
      <c r="Q45" s="128"/>
      <c r="S45" s="133"/>
      <c r="U45" s="75"/>
      <c r="V45" s="130"/>
      <c r="AA45" s="75"/>
      <c r="AB45" s="130"/>
      <c r="AE45" s="128"/>
      <c r="AG45" s="133"/>
      <c r="AI45" s="75"/>
      <c r="AJ45" s="130"/>
      <c r="AK45" s="130"/>
      <c r="AL45" s="130"/>
      <c r="AM45" s="130"/>
      <c r="AO45" s="75"/>
      <c r="AP45" s="130"/>
      <c r="AS45" s="128"/>
      <c r="AU45" s="133"/>
      <c r="AW45" s="75"/>
      <c r="AX45" s="130"/>
      <c r="BC45" s="75"/>
      <c r="BD45" s="130"/>
    </row>
    <row r="46" spans="1:56" s="74" customFormat="1" ht="12.75">
      <c r="A46" s="127"/>
      <c r="C46" s="128"/>
      <c r="E46" s="129"/>
      <c r="G46" s="75"/>
      <c r="H46" s="130"/>
      <c r="L46" s="131"/>
      <c r="M46" s="134"/>
      <c r="N46" s="131"/>
      <c r="O46" s="75"/>
      <c r="Q46" s="128"/>
      <c r="S46" s="133"/>
      <c r="U46" s="75"/>
      <c r="V46" s="130"/>
      <c r="AA46" s="75"/>
      <c r="AB46" s="130"/>
      <c r="AE46" s="128"/>
      <c r="AG46" s="133"/>
      <c r="AI46" s="75"/>
      <c r="AJ46" s="130"/>
      <c r="AK46" s="130"/>
      <c r="AL46" s="130"/>
      <c r="AM46" s="130"/>
      <c r="AO46" s="75"/>
      <c r="AP46" s="130"/>
      <c r="AS46" s="128"/>
      <c r="AU46" s="133"/>
      <c r="AW46" s="75"/>
      <c r="AX46" s="130"/>
      <c r="BC46" s="75"/>
      <c r="BD46" s="130"/>
    </row>
    <row r="47" spans="1:56" s="74" customFormat="1" ht="12.75">
      <c r="A47" s="127"/>
      <c r="C47" s="128"/>
      <c r="E47" s="129"/>
      <c r="G47" s="75"/>
      <c r="H47" s="130"/>
      <c r="L47" s="131"/>
      <c r="M47" s="134"/>
      <c r="N47" s="131"/>
      <c r="O47" s="75"/>
      <c r="Q47" s="128"/>
      <c r="S47" s="133"/>
      <c r="U47" s="75"/>
      <c r="V47" s="130"/>
      <c r="AA47" s="75"/>
      <c r="AB47" s="130"/>
      <c r="AE47" s="128"/>
      <c r="AG47" s="133"/>
      <c r="AI47" s="75"/>
      <c r="AJ47" s="130"/>
      <c r="AK47" s="130"/>
      <c r="AL47" s="130"/>
      <c r="AM47" s="130"/>
      <c r="AO47" s="75"/>
      <c r="AP47" s="130"/>
      <c r="AS47" s="128"/>
      <c r="AU47" s="133"/>
      <c r="AW47" s="75"/>
      <c r="AX47" s="130"/>
      <c r="BC47" s="75"/>
      <c r="BD47" s="130"/>
    </row>
    <row r="48" spans="1:56" s="74" customFormat="1" ht="12.75">
      <c r="A48" s="127"/>
      <c r="C48" s="128"/>
      <c r="E48" s="129"/>
      <c r="G48" s="75"/>
      <c r="H48" s="130"/>
      <c r="L48" s="131"/>
      <c r="M48" s="134"/>
      <c r="N48" s="131"/>
      <c r="O48" s="75"/>
      <c r="Q48" s="128"/>
      <c r="S48" s="133"/>
      <c r="U48" s="75"/>
      <c r="V48" s="130"/>
      <c r="AA48" s="75"/>
      <c r="AB48" s="130"/>
      <c r="AE48" s="128"/>
      <c r="AG48" s="133"/>
      <c r="AI48" s="75"/>
      <c r="AJ48" s="130"/>
      <c r="AK48" s="130"/>
      <c r="AL48" s="130"/>
      <c r="AM48" s="130"/>
      <c r="AO48" s="75"/>
      <c r="AP48" s="130"/>
      <c r="AS48" s="128"/>
      <c r="AU48" s="133"/>
      <c r="AW48" s="75"/>
      <c r="AX48" s="130"/>
      <c r="BC48" s="75"/>
      <c r="BD48" s="130"/>
    </row>
    <row r="49" spans="1:56" s="74" customFormat="1" ht="12.75">
      <c r="A49" s="127"/>
      <c r="C49" s="128"/>
      <c r="E49" s="129"/>
      <c r="G49" s="75"/>
      <c r="H49" s="130"/>
      <c r="L49" s="131"/>
      <c r="M49" s="134"/>
      <c r="N49" s="131"/>
      <c r="O49" s="75"/>
      <c r="Q49" s="128"/>
      <c r="S49" s="133"/>
      <c r="U49" s="75"/>
      <c r="V49" s="130"/>
      <c r="AA49" s="75"/>
      <c r="AB49" s="130"/>
      <c r="AE49" s="128"/>
      <c r="AG49" s="133"/>
      <c r="AI49" s="75"/>
      <c r="AJ49" s="130"/>
      <c r="AK49" s="130"/>
      <c r="AL49" s="130"/>
      <c r="AM49" s="130"/>
      <c r="AO49" s="75"/>
      <c r="AP49" s="130"/>
      <c r="AS49" s="128"/>
      <c r="AU49" s="133"/>
      <c r="AW49" s="75"/>
      <c r="AX49" s="130"/>
      <c r="BC49" s="75"/>
      <c r="BD49" s="130"/>
    </row>
    <row r="50" spans="1:56" s="74" customFormat="1" ht="12.75">
      <c r="A50" s="127"/>
      <c r="C50" s="128"/>
      <c r="E50" s="129"/>
      <c r="G50" s="75"/>
      <c r="H50" s="130"/>
      <c r="L50" s="131"/>
      <c r="M50" s="134"/>
      <c r="N50" s="131"/>
      <c r="O50" s="75"/>
      <c r="Q50" s="128"/>
      <c r="S50" s="133"/>
      <c r="U50" s="75"/>
      <c r="V50" s="130"/>
      <c r="AA50" s="75"/>
      <c r="AB50" s="130"/>
      <c r="AE50" s="128"/>
      <c r="AG50" s="133"/>
      <c r="AI50" s="75"/>
      <c r="AJ50" s="130"/>
      <c r="AK50" s="130"/>
      <c r="AL50" s="130"/>
      <c r="AM50" s="130"/>
      <c r="AO50" s="75"/>
      <c r="AP50" s="130"/>
      <c r="AS50" s="128"/>
      <c r="AU50" s="133"/>
      <c r="AW50" s="75"/>
      <c r="AX50" s="130"/>
      <c r="BC50" s="75"/>
      <c r="BD50" s="130"/>
    </row>
    <row r="51" spans="1:56" s="74" customFormat="1" ht="12.75">
      <c r="A51" s="127"/>
      <c r="C51" s="128"/>
      <c r="E51" s="129"/>
      <c r="G51" s="75"/>
      <c r="H51" s="130"/>
      <c r="L51" s="131"/>
      <c r="M51" s="134"/>
      <c r="N51" s="131"/>
      <c r="O51" s="75"/>
      <c r="Q51" s="128"/>
      <c r="S51" s="133"/>
      <c r="U51" s="75"/>
      <c r="V51" s="130"/>
      <c r="AA51" s="75"/>
      <c r="AB51" s="130"/>
      <c r="AE51" s="128"/>
      <c r="AG51" s="133"/>
      <c r="AI51" s="75"/>
      <c r="AJ51" s="130"/>
      <c r="AK51" s="130"/>
      <c r="AL51" s="130"/>
      <c r="AM51" s="130"/>
      <c r="AO51" s="75"/>
      <c r="AP51" s="130"/>
      <c r="AS51" s="128"/>
      <c r="AU51" s="133"/>
      <c r="AW51" s="75"/>
      <c r="AX51" s="130"/>
      <c r="BC51" s="75"/>
      <c r="BD51" s="130"/>
    </row>
    <row r="52" spans="1:56" s="74" customFormat="1" ht="12.75">
      <c r="A52" s="127"/>
      <c r="C52" s="128"/>
      <c r="E52" s="129"/>
      <c r="G52" s="75"/>
      <c r="H52" s="130"/>
      <c r="L52" s="131"/>
      <c r="M52" s="134"/>
      <c r="N52" s="131"/>
      <c r="O52" s="75"/>
      <c r="Q52" s="128"/>
      <c r="S52" s="133"/>
      <c r="U52" s="75"/>
      <c r="V52" s="130"/>
      <c r="AA52" s="75"/>
      <c r="AB52" s="130"/>
      <c r="AE52" s="128"/>
      <c r="AG52" s="133"/>
      <c r="AI52" s="75"/>
      <c r="AJ52" s="130"/>
      <c r="AK52" s="130"/>
      <c r="AL52" s="130"/>
      <c r="AM52" s="130"/>
      <c r="AO52" s="75"/>
      <c r="AP52" s="130"/>
      <c r="AS52" s="128"/>
      <c r="AU52" s="133"/>
      <c r="AW52" s="75"/>
      <c r="AX52" s="130"/>
      <c r="BC52" s="75"/>
      <c r="BD52" s="130"/>
    </row>
    <row r="53" spans="1:56" s="74" customFormat="1" ht="12.75">
      <c r="A53" s="127"/>
      <c r="C53" s="128"/>
      <c r="E53" s="129"/>
      <c r="G53" s="75"/>
      <c r="H53" s="130"/>
      <c r="L53" s="131"/>
      <c r="M53" s="134"/>
      <c r="N53" s="131"/>
      <c r="O53" s="75"/>
      <c r="Q53" s="128"/>
      <c r="S53" s="133"/>
      <c r="U53" s="75"/>
      <c r="V53" s="130"/>
      <c r="AA53" s="75"/>
      <c r="AB53" s="130"/>
      <c r="AE53" s="128"/>
      <c r="AG53" s="133"/>
      <c r="AI53" s="75"/>
      <c r="AJ53" s="130"/>
      <c r="AK53" s="130"/>
      <c r="AL53" s="130"/>
      <c r="AM53" s="130"/>
      <c r="AO53" s="75"/>
      <c r="AP53" s="130"/>
      <c r="AS53" s="128"/>
      <c r="AU53" s="133"/>
      <c r="AW53" s="75"/>
      <c r="AX53" s="130"/>
      <c r="BC53" s="75"/>
      <c r="BD53" s="130"/>
    </row>
    <row r="54" spans="1:56" s="74" customFormat="1" ht="12.75">
      <c r="A54" s="127"/>
      <c r="C54" s="128"/>
      <c r="E54" s="129"/>
      <c r="G54" s="75"/>
      <c r="H54" s="130"/>
      <c r="L54" s="131"/>
      <c r="M54" s="134"/>
      <c r="N54" s="131"/>
      <c r="O54" s="75"/>
      <c r="Q54" s="128"/>
      <c r="S54" s="133"/>
      <c r="U54" s="75"/>
      <c r="V54" s="130"/>
      <c r="AA54" s="75"/>
      <c r="AB54" s="130"/>
      <c r="AE54" s="128"/>
      <c r="AG54" s="133"/>
      <c r="AI54" s="75"/>
      <c r="AJ54" s="130"/>
      <c r="AK54" s="130"/>
      <c r="AL54" s="130"/>
      <c r="AM54" s="130"/>
      <c r="AO54" s="75"/>
      <c r="AP54" s="130"/>
      <c r="AS54" s="128"/>
      <c r="AU54" s="133"/>
      <c r="AW54" s="75"/>
      <c r="AX54" s="130"/>
      <c r="BC54" s="75"/>
      <c r="BD54" s="130"/>
    </row>
    <row r="55" spans="1:56" s="74" customFormat="1" ht="12.75">
      <c r="A55" s="127"/>
      <c r="C55" s="128"/>
      <c r="E55" s="129"/>
      <c r="G55" s="75"/>
      <c r="H55" s="130"/>
      <c r="L55" s="131"/>
      <c r="M55" s="134"/>
      <c r="N55" s="131"/>
      <c r="O55" s="75"/>
      <c r="Q55" s="128"/>
      <c r="S55" s="133"/>
      <c r="U55" s="75"/>
      <c r="V55" s="130"/>
      <c r="AA55" s="75"/>
      <c r="AB55" s="130"/>
      <c r="AE55" s="128"/>
      <c r="AG55" s="133"/>
      <c r="AI55" s="75"/>
      <c r="AJ55" s="130"/>
      <c r="AK55" s="130"/>
      <c r="AL55" s="130"/>
      <c r="AM55" s="130"/>
      <c r="AO55" s="75"/>
      <c r="AP55" s="130"/>
      <c r="AS55" s="128"/>
      <c r="AU55" s="133"/>
      <c r="AW55" s="75"/>
      <c r="AX55" s="130"/>
      <c r="BC55" s="75"/>
      <c r="BD55" s="130"/>
    </row>
    <row r="56" spans="1:56" s="74" customFormat="1" ht="12.75">
      <c r="A56" s="127"/>
      <c r="C56" s="128"/>
      <c r="E56" s="129"/>
      <c r="G56" s="75"/>
      <c r="H56" s="130"/>
      <c r="L56" s="131"/>
      <c r="M56" s="134"/>
      <c r="N56" s="131"/>
      <c r="O56" s="75"/>
      <c r="Q56" s="128"/>
      <c r="S56" s="133"/>
      <c r="U56" s="75"/>
      <c r="V56" s="130"/>
      <c r="AA56" s="75"/>
      <c r="AB56" s="130"/>
      <c r="AE56" s="128"/>
      <c r="AG56" s="133"/>
      <c r="AI56" s="75"/>
      <c r="AJ56" s="130"/>
      <c r="AK56" s="130"/>
      <c r="AL56" s="130"/>
      <c r="AM56" s="130"/>
      <c r="AO56" s="75"/>
      <c r="AP56" s="130"/>
      <c r="AS56" s="128"/>
      <c r="AU56" s="133"/>
      <c r="AW56" s="75"/>
      <c r="AX56" s="130"/>
      <c r="BC56" s="75"/>
      <c r="BD56" s="130"/>
    </row>
    <row r="57" spans="1:56" s="74" customFormat="1" ht="12.75">
      <c r="A57" s="127"/>
      <c r="C57" s="128"/>
      <c r="E57" s="129"/>
      <c r="G57" s="75"/>
      <c r="H57" s="130"/>
      <c r="L57" s="131"/>
      <c r="M57" s="134"/>
      <c r="N57" s="131"/>
      <c r="O57" s="75"/>
      <c r="Q57" s="128"/>
      <c r="S57" s="133"/>
      <c r="U57" s="75"/>
      <c r="V57" s="130"/>
      <c r="AA57" s="75"/>
      <c r="AB57" s="130"/>
      <c r="AE57" s="128"/>
      <c r="AG57" s="133"/>
      <c r="AI57" s="75"/>
      <c r="AJ57" s="130"/>
      <c r="AK57" s="130"/>
      <c r="AL57" s="130"/>
      <c r="AM57" s="130"/>
      <c r="AO57" s="75"/>
      <c r="AP57" s="130"/>
      <c r="AS57" s="128"/>
      <c r="AU57" s="133"/>
      <c r="AW57" s="75"/>
      <c r="AX57" s="130"/>
      <c r="BC57" s="75"/>
      <c r="BD57" s="130"/>
    </row>
    <row r="58" spans="1:56" s="74" customFormat="1" ht="12.75">
      <c r="A58" s="127"/>
      <c r="C58" s="128"/>
      <c r="E58" s="129"/>
      <c r="G58" s="75"/>
      <c r="H58" s="130"/>
      <c r="L58" s="131"/>
      <c r="M58" s="134"/>
      <c r="N58" s="131"/>
      <c r="O58" s="75"/>
      <c r="Q58" s="128"/>
      <c r="S58" s="133"/>
      <c r="U58" s="75"/>
      <c r="V58" s="130"/>
      <c r="AA58" s="75"/>
      <c r="AB58" s="130"/>
      <c r="AE58" s="128"/>
      <c r="AG58" s="133"/>
      <c r="AI58" s="75"/>
      <c r="AJ58" s="130"/>
      <c r="AK58" s="130"/>
      <c r="AL58" s="130"/>
      <c r="AM58" s="130"/>
      <c r="AO58" s="75"/>
      <c r="AP58" s="130"/>
      <c r="AS58" s="128"/>
      <c r="AU58" s="133"/>
      <c r="AW58" s="75"/>
      <c r="AX58" s="130"/>
      <c r="BC58" s="75"/>
      <c r="BD58" s="130"/>
    </row>
    <row r="59" spans="1:56" s="74" customFormat="1" ht="12.75">
      <c r="A59" s="127"/>
      <c r="C59" s="128"/>
      <c r="E59" s="129"/>
      <c r="G59" s="75"/>
      <c r="H59" s="130"/>
      <c r="L59" s="131"/>
      <c r="M59" s="134"/>
      <c r="N59" s="131"/>
      <c r="O59" s="75"/>
      <c r="Q59" s="128"/>
      <c r="S59" s="133"/>
      <c r="U59" s="75"/>
      <c r="V59" s="130"/>
      <c r="AA59" s="75"/>
      <c r="AB59" s="130"/>
      <c r="AE59" s="128"/>
      <c r="AG59" s="133"/>
      <c r="AI59" s="75"/>
      <c r="AJ59" s="130"/>
      <c r="AK59" s="130"/>
      <c r="AL59" s="130"/>
      <c r="AM59" s="130"/>
      <c r="AO59" s="75"/>
      <c r="AP59" s="130"/>
      <c r="AS59" s="128"/>
      <c r="AU59" s="133"/>
      <c r="AW59" s="75"/>
      <c r="AX59" s="130"/>
      <c r="BC59" s="75"/>
      <c r="BD59" s="130"/>
    </row>
    <row r="60" spans="1:56" s="74" customFormat="1" ht="12.75">
      <c r="A60" s="127"/>
      <c r="C60" s="128"/>
      <c r="E60" s="129"/>
      <c r="G60" s="75"/>
      <c r="H60" s="130"/>
      <c r="L60" s="131"/>
      <c r="M60" s="134"/>
      <c r="N60" s="131"/>
      <c r="O60" s="75"/>
      <c r="Q60" s="128"/>
      <c r="S60" s="133"/>
      <c r="U60" s="75"/>
      <c r="V60" s="130"/>
      <c r="AA60" s="75"/>
      <c r="AB60" s="130"/>
      <c r="AE60" s="128"/>
      <c r="AG60" s="133"/>
      <c r="AI60" s="75"/>
      <c r="AJ60" s="130"/>
      <c r="AK60" s="130"/>
      <c r="AL60" s="130"/>
      <c r="AM60" s="130"/>
      <c r="AO60" s="75"/>
      <c r="AP60" s="130"/>
      <c r="AS60" s="128"/>
      <c r="AU60" s="133"/>
      <c r="AW60" s="75"/>
      <c r="AX60" s="130"/>
      <c r="BC60" s="75"/>
      <c r="BD60" s="130"/>
    </row>
    <row r="61" spans="1:56" s="74" customFormat="1" ht="12.75">
      <c r="A61" s="127"/>
      <c r="C61" s="128"/>
      <c r="E61" s="129"/>
      <c r="G61" s="75"/>
      <c r="H61" s="130"/>
      <c r="L61" s="131"/>
      <c r="M61" s="134"/>
      <c r="N61" s="131"/>
      <c r="O61" s="75"/>
      <c r="Q61" s="128"/>
      <c r="S61" s="133"/>
      <c r="U61" s="75"/>
      <c r="V61" s="130"/>
      <c r="AA61" s="75"/>
      <c r="AB61" s="130"/>
      <c r="AE61" s="128"/>
      <c r="AG61" s="133"/>
      <c r="AI61" s="75"/>
      <c r="AJ61" s="130"/>
      <c r="AK61" s="130"/>
      <c r="AL61" s="130"/>
      <c r="AM61" s="130"/>
      <c r="AO61" s="75"/>
      <c r="AP61" s="130"/>
      <c r="AS61" s="128"/>
      <c r="AU61" s="133"/>
      <c r="AW61" s="75"/>
      <c r="AX61" s="130"/>
      <c r="BC61" s="75"/>
      <c r="BD61" s="130"/>
    </row>
    <row r="62" spans="1:56" s="74" customFormat="1" ht="12.75">
      <c r="A62" s="127"/>
      <c r="C62" s="128"/>
      <c r="E62" s="129"/>
      <c r="G62" s="75"/>
      <c r="H62" s="130"/>
      <c r="L62" s="131"/>
      <c r="M62" s="134"/>
      <c r="N62" s="131"/>
      <c r="O62" s="75"/>
      <c r="Q62" s="128"/>
      <c r="S62" s="133"/>
      <c r="U62" s="75"/>
      <c r="V62" s="130"/>
      <c r="AA62" s="75"/>
      <c r="AB62" s="130"/>
      <c r="AE62" s="128"/>
      <c r="AG62" s="133"/>
      <c r="AI62" s="75"/>
      <c r="AJ62" s="130"/>
      <c r="AK62" s="130"/>
      <c r="AL62" s="130"/>
      <c r="AM62" s="130"/>
      <c r="AO62" s="75"/>
      <c r="AP62" s="130"/>
      <c r="AS62" s="128"/>
      <c r="AU62" s="133"/>
      <c r="AW62" s="75"/>
      <c r="AX62" s="130"/>
      <c r="BC62" s="75"/>
      <c r="BD62" s="130"/>
    </row>
    <row r="63" spans="1:56" s="74" customFormat="1" ht="12.75">
      <c r="A63" s="127"/>
      <c r="C63" s="128"/>
      <c r="E63" s="129"/>
      <c r="G63" s="75"/>
      <c r="H63" s="130"/>
      <c r="L63" s="131"/>
      <c r="M63" s="134"/>
      <c r="N63" s="131"/>
      <c r="O63" s="75"/>
      <c r="Q63" s="128"/>
      <c r="S63" s="133"/>
      <c r="U63" s="75"/>
      <c r="V63" s="130"/>
      <c r="AA63" s="75"/>
      <c r="AB63" s="130"/>
      <c r="AE63" s="128"/>
      <c r="AG63" s="133"/>
      <c r="AI63" s="75"/>
      <c r="AJ63" s="130"/>
      <c r="AK63" s="130"/>
      <c r="AL63" s="130"/>
      <c r="AM63" s="130"/>
      <c r="AO63" s="75"/>
      <c r="AP63" s="130"/>
      <c r="AS63" s="128"/>
      <c r="AU63" s="133"/>
      <c r="AW63" s="75"/>
      <c r="AX63" s="130"/>
      <c r="BC63" s="75"/>
      <c r="BD63" s="130"/>
    </row>
    <row r="64" spans="1:56" s="74" customFormat="1" ht="12.75">
      <c r="A64" s="127"/>
      <c r="C64" s="128"/>
      <c r="E64" s="129"/>
      <c r="G64" s="75"/>
      <c r="H64" s="130"/>
      <c r="L64" s="131"/>
      <c r="M64" s="134"/>
      <c r="N64" s="131"/>
      <c r="O64" s="75"/>
      <c r="Q64" s="128"/>
      <c r="S64" s="133"/>
      <c r="U64" s="75"/>
      <c r="V64" s="130"/>
      <c r="AA64" s="75"/>
      <c r="AB64" s="130"/>
      <c r="AE64" s="128"/>
      <c r="AG64" s="133"/>
      <c r="AI64" s="75"/>
      <c r="AJ64" s="130"/>
      <c r="AK64" s="130"/>
      <c r="AL64" s="130"/>
      <c r="AM64" s="130"/>
      <c r="AO64" s="75"/>
      <c r="AP64" s="130"/>
      <c r="AS64" s="128"/>
      <c r="AU64" s="133"/>
      <c r="AW64" s="75"/>
      <c r="AX64" s="130"/>
      <c r="BC64" s="75"/>
      <c r="BD64" s="130"/>
    </row>
    <row r="65" spans="1:56" s="74" customFormat="1" ht="12.75">
      <c r="A65" s="127"/>
      <c r="C65" s="128"/>
      <c r="E65" s="129"/>
      <c r="G65" s="75"/>
      <c r="H65" s="130"/>
      <c r="L65" s="131"/>
      <c r="M65" s="134"/>
      <c r="N65" s="131"/>
      <c r="O65" s="75"/>
      <c r="Q65" s="128"/>
      <c r="S65" s="133"/>
      <c r="U65" s="75"/>
      <c r="V65" s="130"/>
      <c r="AA65" s="75"/>
      <c r="AB65" s="130"/>
      <c r="AE65" s="128"/>
      <c r="AG65" s="133"/>
      <c r="AI65" s="75"/>
      <c r="AJ65" s="130"/>
      <c r="AK65" s="130"/>
      <c r="AL65" s="130"/>
      <c r="AM65" s="130"/>
      <c r="AO65" s="75"/>
      <c r="AP65" s="130"/>
      <c r="AS65" s="128"/>
      <c r="AU65" s="133"/>
      <c r="AW65" s="75"/>
      <c r="AX65" s="130"/>
      <c r="BC65" s="75"/>
      <c r="BD65" s="130"/>
    </row>
    <row r="66" spans="1:56" s="74" customFormat="1" ht="12.75">
      <c r="A66" s="127"/>
      <c r="C66" s="128"/>
      <c r="E66" s="129"/>
      <c r="G66" s="75"/>
      <c r="H66" s="130"/>
      <c r="L66" s="131"/>
      <c r="M66" s="134"/>
      <c r="N66" s="131"/>
      <c r="O66" s="75"/>
      <c r="Q66" s="128"/>
      <c r="S66" s="133"/>
      <c r="U66" s="75"/>
      <c r="V66" s="130"/>
      <c r="AA66" s="75"/>
      <c r="AB66" s="130"/>
      <c r="AE66" s="128"/>
      <c r="AG66" s="133"/>
      <c r="AI66" s="75"/>
      <c r="AJ66" s="130"/>
      <c r="AK66" s="130"/>
      <c r="AL66" s="130"/>
      <c r="AM66" s="130"/>
      <c r="AO66" s="75"/>
      <c r="AP66" s="130"/>
      <c r="AS66" s="128"/>
      <c r="AU66" s="133"/>
      <c r="AW66" s="75"/>
      <c r="AX66" s="130"/>
      <c r="BC66" s="75"/>
      <c r="BD66" s="130"/>
    </row>
    <row r="67" spans="1:56" s="74" customFormat="1" ht="12.75">
      <c r="A67" s="127"/>
      <c r="C67" s="128"/>
      <c r="E67" s="129"/>
      <c r="G67" s="75"/>
      <c r="H67" s="130"/>
      <c r="L67" s="131"/>
      <c r="M67" s="134"/>
      <c r="N67" s="131"/>
      <c r="O67" s="75"/>
      <c r="Q67" s="128"/>
      <c r="S67" s="133"/>
      <c r="U67" s="75"/>
      <c r="V67" s="130"/>
      <c r="AA67" s="75"/>
      <c r="AB67" s="130"/>
      <c r="AE67" s="128"/>
      <c r="AG67" s="133"/>
      <c r="AI67" s="75"/>
      <c r="AJ67" s="130"/>
      <c r="AK67" s="130"/>
      <c r="AL67" s="130"/>
      <c r="AM67" s="130"/>
      <c r="AO67" s="75"/>
      <c r="AP67" s="130"/>
      <c r="AS67" s="128"/>
      <c r="AU67" s="133"/>
      <c r="AW67" s="75"/>
      <c r="AX67" s="130"/>
      <c r="BC67" s="75"/>
      <c r="BD67" s="130"/>
    </row>
    <row r="68" spans="1:56" s="74" customFormat="1" ht="12.75">
      <c r="A68" s="127"/>
      <c r="C68" s="128"/>
      <c r="E68" s="129"/>
      <c r="G68" s="75"/>
      <c r="H68" s="130"/>
      <c r="L68" s="131"/>
      <c r="M68" s="134"/>
      <c r="N68" s="131"/>
      <c r="O68" s="75"/>
      <c r="Q68" s="128"/>
      <c r="S68" s="133"/>
      <c r="U68" s="75"/>
      <c r="V68" s="130"/>
      <c r="AA68" s="75"/>
      <c r="AB68" s="130"/>
      <c r="AE68" s="128"/>
      <c r="AG68" s="133"/>
      <c r="AI68" s="75"/>
      <c r="AJ68" s="130"/>
      <c r="AK68" s="130"/>
      <c r="AL68" s="130"/>
      <c r="AM68" s="130"/>
      <c r="AO68" s="75"/>
      <c r="AP68" s="130"/>
      <c r="AS68" s="128"/>
      <c r="AU68" s="133"/>
      <c r="AW68" s="75"/>
      <c r="AX68" s="130"/>
      <c r="BC68" s="75"/>
      <c r="BD68" s="130"/>
    </row>
    <row r="69" spans="1:56" s="74" customFormat="1" ht="12.75">
      <c r="A69" s="127"/>
      <c r="C69" s="128"/>
      <c r="E69" s="129"/>
      <c r="G69" s="75"/>
      <c r="H69" s="130"/>
      <c r="L69" s="131"/>
      <c r="M69" s="134"/>
      <c r="N69" s="131"/>
      <c r="O69" s="75"/>
      <c r="Q69" s="128"/>
      <c r="S69" s="133"/>
      <c r="U69" s="75"/>
      <c r="V69" s="130"/>
      <c r="AA69" s="75"/>
      <c r="AB69" s="130"/>
      <c r="AE69" s="128"/>
      <c r="AG69" s="133"/>
      <c r="AI69" s="75"/>
      <c r="AJ69" s="130"/>
      <c r="AK69" s="130"/>
      <c r="AL69" s="130"/>
      <c r="AM69" s="130"/>
      <c r="AO69" s="75"/>
      <c r="AP69" s="130"/>
      <c r="AS69" s="128"/>
      <c r="AU69" s="133"/>
      <c r="AW69" s="75"/>
      <c r="AX69" s="130"/>
      <c r="BC69" s="75"/>
      <c r="BD69" s="130"/>
    </row>
    <row r="70" spans="1:56" s="74" customFormat="1" ht="12.75">
      <c r="A70" s="127"/>
      <c r="C70" s="128"/>
      <c r="E70" s="129"/>
      <c r="G70" s="75"/>
      <c r="H70" s="130"/>
      <c r="L70" s="131"/>
      <c r="M70" s="134"/>
      <c r="N70" s="131"/>
      <c r="O70" s="75"/>
      <c r="Q70" s="128"/>
      <c r="S70" s="133"/>
      <c r="U70" s="75"/>
      <c r="V70" s="130"/>
      <c r="AA70" s="75"/>
      <c r="AB70" s="130"/>
      <c r="AE70" s="128"/>
      <c r="AG70" s="133"/>
      <c r="AI70" s="75"/>
      <c r="AJ70" s="130"/>
      <c r="AK70" s="130"/>
      <c r="AL70" s="130"/>
      <c r="AM70" s="130"/>
      <c r="AO70" s="75"/>
      <c r="AP70" s="130"/>
      <c r="AS70" s="128"/>
      <c r="AU70" s="133"/>
      <c r="AW70" s="75"/>
      <c r="AX70" s="130"/>
      <c r="BC70" s="75"/>
      <c r="BD70" s="130"/>
    </row>
    <row r="71" spans="1:56" s="74" customFormat="1" ht="12.75">
      <c r="A71" s="127"/>
      <c r="C71" s="128"/>
      <c r="E71" s="129"/>
      <c r="G71" s="75"/>
      <c r="H71" s="130"/>
      <c r="L71" s="131"/>
      <c r="M71" s="134"/>
      <c r="N71" s="131"/>
      <c r="O71" s="75"/>
      <c r="Q71" s="128"/>
      <c r="S71" s="133"/>
      <c r="U71" s="75"/>
      <c r="V71" s="130"/>
      <c r="AA71" s="75"/>
      <c r="AB71" s="130"/>
      <c r="AE71" s="128"/>
      <c r="AG71" s="133"/>
      <c r="AI71" s="75"/>
      <c r="AJ71" s="130"/>
      <c r="AK71" s="130"/>
      <c r="AL71" s="130"/>
      <c r="AM71" s="130"/>
      <c r="AO71" s="75"/>
      <c r="AP71" s="130"/>
      <c r="AS71" s="128"/>
      <c r="AU71" s="133"/>
      <c r="AW71" s="75"/>
      <c r="AX71" s="130"/>
      <c r="BC71" s="75"/>
      <c r="BD71" s="130"/>
    </row>
    <row r="72" spans="1:56" s="74" customFormat="1" ht="12.75">
      <c r="A72" s="127"/>
      <c r="C72" s="128"/>
      <c r="E72" s="129"/>
      <c r="G72" s="75"/>
      <c r="H72" s="130"/>
      <c r="L72" s="131"/>
      <c r="M72" s="134"/>
      <c r="N72" s="131"/>
      <c r="O72" s="75"/>
      <c r="Q72" s="128"/>
      <c r="S72" s="133"/>
      <c r="U72" s="75"/>
      <c r="V72" s="130"/>
      <c r="AA72" s="75"/>
      <c r="AB72" s="130"/>
      <c r="AE72" s="128"/>
      <c r="AG72" s="133"/>
      <c r="AI72" s="75"/>
      <c r="AJ72" s="130"/>
      <c r="AK72" s="130"/>
      <c r="AL72" s="130"/>
      <c r="AM72" s="130"/>
      <c r="AO72" s="75"/>
      <c r="AP72" s="130"/>
      <c r="AS72" s="128"/>
      <c r="AU72" s="133"/>
      <c r="AW72" s="75"/>
      <c r="AX72" s="130"/>
      <c r="BC72" s="75"/>
      <c r="BD72" s="130"/>
    </row>
    <row r="73" spans="1:56" s="74" customFormat="1" ht="12.75">
      <c r="A73" s="127"/>
      <c r="C73" s="128"/>
      <c r="E73" s="129"/>
      <c r="G73" s="75"/>
      <c r="H73" s="130"/>
      <c r="L73" s="131"/>
      <c r="M73" s="134"/>
      <c r="N73" s="131"/>
      <c r="O73" s="75"/>
      <c r="Q73" s="128"/>
      <c r="S73" s="133"/>
      <c r="U73" s="75"/>
      <c r="V73" s="130"/>
      <c r="AA73" s="75"/>
      <c r="AB73" s="130"/>
      <c r="AE73" s="128"/>
      <c r="AG73" s="133"/>
      <c r="AI73" s="75"/>
      <c r="AJ73" s="130"/>
      <c r="AK73" s="130"/>
      <c r="AL73" s="130"/>
      <c r="AM73" s="130"/>
      <c r="AO73" s="75"/>
      <c r="AP73" s="130"/>
      <c r="AS73" s="128"/>
      <c r="AU73" s="133"/>
      <c r="AW73" s="75"/>
      <c r="AX73" s="130"/>
      <c r="BC73" s="75"/>
      <c r="BD73" s="130"/>
    </row>
    <row r="74" spans="1:56" s="74" customFormat="1" ht="12.75">
      <c r="A74" s="127"/>
      <c r="C74" s="128"/>
      <c r="E74" s="129"/>
      <c r="G74" s="75"/>
      <c r="H74" s="130"/>
      <c r="L74" s="131"/>
      <c r="M74" s="134"/>
      <c r="N74" s="131"/>
      <c r="O74" s="75"/>
      <c r="Q74" s="128"/>
      <c r="S74" s="133"/>
      <c r="U74" s="75"/>
      <c r="V74" s="130"/>
      <c r="AA74" s="75"/>
      <c r="AB74" s="130"/>
      <c r="AE74" s="128"/>
      <c r="AG74" s="133"/>
      <c r="AI74" s="75"/>
      <c r="AJ74" s="130"/>
      <c r="AK74" s="130"/>
      <c r="AL74" s="130"/>
      <c r="AM74" s="130"/>
      <c r="AO74" s="75"/>
      <c r="AP74" s="130"/>
      <c r="AS74" s="128"/>
      <c r="AU74" s="133"/>
      <c r="AW74" s="75"/>
      <c r="AX74" s="130"/>
      <c r="BC74" s="75"/>
      <c r="BD74" s="130"/>
    </row>
    <row r="75" spans="1:56" s="74" customFormat="1" ht="12.75">
      <c r="A75" s="127"/>
      <c r="C75" s="128"/>
      <c r="E75" s="129"/>
      <c r="G75" s="75"/>
      <c r="H75" s="130"/>
      <c r="L75" s="131"/>
      <c r="M75" s="134"/>
      <c r="N75" s="131"/>
      <c r="O75" s="75"/>
      <c r="Q75" s="128"/>
      <c r="S75" s="133"/>
      <c r="U75" s="75"/>
      <c r="V75" s="130"/>
      <c r="AA75" s="75"/>
      <c r="AB75" s="130"/>
      <c r="AE75" s="128"/>
      <c r="AG75" s="133"/>
      <c r="AI75" s="75"/>
      <c r="AJ75" s="130"/>
      <c r="AK75" s="130"/>
      <c r="AL75" s="130"/>
      <c r="AM75" s="130"/>
      <c r="AO75" s="75"/>
      <c r="AP75" s="130"/>
      <c r="AS75" s="128"/>
      <c r="AU75" s="133"/>
      <c r="AW75" s="75"/>
      <c r="AX75" s="130"/>
      <c r="BC75" s="75"/>
      <c r="BD75" s="130"/>
    </row>
    <row r="76" spans="1:56" s="74" customFormat="1" ht="12.75">
      <c r="A76" s="127"/>
      <c r="C76" s="128"/>
      <c r="E76" s="129"/>
      <c r="G76" s="75"/>
      <c r="H76" s="130"/>
      <c r="L76" s="131"/>
      <c r="M76" s="134"/>
      <c r="N76" s="131"/>
      <c r="O76" s="75"/>
      <c r="Q76" s="128"/>
      <c r="S76" s="133"/>
      <c r="U76" s="75"/>
      <c r="V76" s="130"/>
      <c r="AA76" s="75"/>
      <c r="AB76" s="130"/>
      <c r="AE76" s="128"/>
      <c r="AG76" s="133"/>
      <c r="AI76" s="75"/>
      <c r="AJ76" s="130"/>
      <c r="AK76" s="130"/>
      <c r="AL76" s="130"/>
      <c r="AM76" s="130"/>
      <c r="AO76" s="75"/>
      <c r="AP76" s="130"/>
      <c r="AS76" s="128"/>
      <c r="AU76" s="133"/>
      <c r="AW76" s="75"/>
      <c r="AX76" s="130"/>
      <c r="BC76" s="75"/>
      <c r="BD76" s="130"/>
    </row>
    <row r="77" spans="1:56" s="74" customFormat="1" ht="12.75">
      <c r="A77" s="127"/>
      <c r="C77" s="128"/>
      <c r="E77" s="129"/>
      <c r="G77" s="75"/>
      <c r="H77" s="130"/>
      <c r="L77" s="131"/>
      <c r="M77" s="134"/>
      <c r="N77" s="131"/>
      <c r="O77" s="75"/>
      <c r="Q77" s="128"/>
      <c r="S77" s="133"/>
      <c r="U77" s="75"/>
      <c r="V77" s="130"/>
      <c r="AA77" s="75"/>
      <c r="AB77" s="130"/>
      <c r="AE77" s="128"/>
      <c r="AG77" s="133"/>
      <c r="AI77" s="75"/>
      <c r="AJ77" s="130"/>
      <c r="AK77" s="130"/>
      <c r="AL77" s="130"/>
      <c r="AM77" s="130"/>
      <c r="AO77" s="75"/>
      <c r="AP77" s="130"/>
      <c r="AS77" s="128"/>
      <c r="AU77" s="133"/>
      <c r="AW77" s="75"/>
      <c r="AX77" s="130"/>
      <c r="BC77" s="75"/>
      <c r="BD77" s="130"/>
    </row>
    <row r="78" spans="1:56" s="74" customFormat="1" ht="12.75">
      <c r="A78" s="127"/>
      <c r="C78" s="128"/>
      <c r="E78" s="129"/>
      <c r="G78" s="75"/>
      <c r="H78" s="130"/>
      <c r="L78" s="131"/>
      <c r="M78" s="134"/>
      <c r="N78" s="131"/>
      <c r="O78" s="75"/>
      <c r="Q78" s="128"/>
      <c r="S78" s="133"/>
      <c r="U78" s="75"/>
      <c r="V78" s="130"/>
      <c r="AA78" s="75"/>
      <c r="AB78" s="130"/>
      <c r="AE78" s="128"/>
      <c r="AG78" s="133"/>
      <c r="AI78" s="75"/>
      <c r="AJ78" s="130"/>
      <c r="AK78" s="130"/>
      <c r="AL78" s="130"/>
      <c r="AM78" s="130"/>
      <c r="AO78" s="75"/>
      <c r="AP78" s="130"/>
      <c r="AS78" s="128"/>
      <c r="AU78" s="133"/>
      <c r="AW78" s="75"/>
      <c r="AX78" s="130"/>
      <c r="BC78" s="75"/>
      <c r="BD78" s="130"/>
    </row>
    <row r="79" spans="1:56" s="74" customFormat="1" ht="12.75">
      <c r="A79" s="127"/>
      <c r="C79" s="128"/>
      <c r="E79" s="129"/>
      <c r="G79" s="75"/>
      <c r="H79" s="130"/>
      <c r="L79" s="131"/>
      <c r="M79" s="134"/>
      <c r="N79" s="131"/>
      <c r="O79" s="75"/>
      <c r="Q79" s="128"/>
      <c r="S79" s="133"/>
      <c r="U79" s="75"/>
      <c r="V79" s="130"/>
      <c r="AA79" s="75"/>
      <c r="AB79" s="130"/>
      <c r="AE79" s="128"/>
      <c r="AG79" s="133"/>
      <c r="AI79" s="75"/>
      <c r="AJ79" s="130"/>
      <c r="AK79" s="130"/>
      <c r="AL79" s="130"/>
      <c r="AM79" s="130"/>
      <c r="AO79" s="75"/>
      <c r="AP79" s="130"/>
      <c r="AS79" s="128"/>
      <c r="AU79" s="133"/>
      <c r="AW79" s="75"/>
      <c r="AX79" s="130"/>
      <c r="BC79" s="75"/>
      <c r="BD79" s="130"/>
    </row>
    <row r="80" spans="1:56" s="74" customFormat="1" ht="12.75">
      <c r="A80" s="127"/>
      <c r="C80" s="128"/>
      <c r="E80" s="129"/>
      <c r="G80" s="75"/>
      <c r="H80" s="130"/>
      <c r="L80" s="131"/>
      <c r="M80" s="134"/>
      <c r="N80" s="131"/>
      <c r="O80" s="75"/>
      <c r="Q80" s="128"/>
      <c r="S80" s="133"/>
      <c r="U80" s="75"/>
      <c r="V80" s="130"/>
      <c r="AA80" s="75"/>
      <c r="AB80" s="130"/>
      <c r="AE80" s="128"/>
      <c r="AG80" s="133"/>
      <c r="AI80" s="75"/>
      <c r="AJ80" s="130"/>
      <c r="AK80" s="130"/>
      <c r="AL80" s="130"/>
      <c r="AM80" s="130"/>
      <c r="AO80" s="75"/>
      <c r="AP80" s="130"/>
      <c r="AS80" s="128"/>
      <c r="AU80" s="133"/>
      <c r="AW80" s="75"/>
      <c r="AX80" s="130"/>
      <c r="BC80" s="75"/>
      <c r="BD80" s="130"/>
    </row>
    <row r="81" spans="1:56" s="74" customFormat="1" ht="12.75">
      <c r="A81" s="127"/>
      <c r="C81" s="128"/>
      <c r="E81" s="129"/>
      <c r="G81" s="75"/>
      <c r="H81" s="130"/>
      <c r="L81" s="131"/>
      <c r="M81" s="134"/>
      <c r="N81" s="131"/>
      <c r="O81" s="75"/>
      <c r="Q81" s="128"/>
      <c r="S81" s="133"/>
      <c r="U81" s="75"/>
      <c r="V81" s="130"/>
      <c r="AA81" s="75"/>
      <c r="AB81" s="130"/>
      <c r="AE81" s="128"/>
      <c r="AG81" s="133"/>
      <c r="AI81" s="75"/>
      <c r="AJ81" s="130"/>
      <c r="AK81" s="130"/>
      <c r="AL81" s="130"/>
      <c r="AM81" s="130"/>
      <c r="AO81" s="75"/>
      <c r="AP81" s="130"/>
      <c r="AS81" s="128"/>
      <c r="AU81" s="133"/>
      <c r="AW81" s="75"/>
      <c r="AX81" s="130"/>
      <c r="BC81" s="75"/>
      <c r="BD81" s="130"/>
    </row>
    <row r="82" spans="1:56" s="74" customFormat="1" ht="12.75">
      <c r="A82" s="127"/>
      <c r="C82" s="128"/>
      <c r="E82" s="129"/>
      <c r="G82" s="75"/>
      <c r="H82" s="130"/>
      <c r="L82" s="131"/>
      <c r="M82" s="134"/>
      <c r="N82" s="131"/>
      <c r="O82" s="75"/>
      <c r="Q82" s="128"/>
      <c r="S82" s="133"/>
      <c r="U82" s="75"/>
      <c r="V82" s="130"/>
      <c r="AA82" s="75"/>
      <c r="AB82" s="130"/>
      <c r="AE82" s="128"/>
      <c r="AG82" s="133"/>
      <c r="AI82" s="75"/>
      <c r="AJ82" s="130"/>
      <c r="AK82" s="130"/>
      <c r="AL82" s="130"/>
      <c r="AM82" s="130"/>
      <c r="AO82" s="75"/>
      <c r="AP82" s="130"/>
      <c r="AS82" s="128"/>
      <c r="AU82" s="133"/>
      <c r="AW82" s="75"/>
      <c r="AX82" s="130"/>
      <c r="BC82" s="75"/>
      <c r="BD82" s="130"/>
    </row>
    <row r="83" spans="1:56" s="74" customFormat="1" ht="12.75">
      <c r="A83" s="127"/>
      <c r="C83" s="128"/>
      <c r="E83" s="129"/>
      <c r="G83" s="75"/>
      <c r="H83" s="130"/>
      <c r="L83" s="131"/>
      <c r="M83" s="134"/>
      <c r="N83" s="131"/>
      <c r="O83" s="75"/>
      <c r="Q83" s="128"/>
      <c r="S83" s="133"/>
      <c r="U83" s="75"/>
      <c r="V83" s="130"/>
      <c r="AA83" s="75"/>
      <c r="AB83" s="130"/>
      <c r="AE83" s="128"/>
      <c r="AG83" s="133"/>
      <c r="AI83" s="75"/>
      <c r="AJ83" s="130"/>
      <c r="AK83" s="130"/>
      <c r="AL83" s="130"/>
      <c r="AM83" s="130"/>
      <c r="AO83" s="75"/>
      <c r="AP83" s="130"/>
      <c r="AS83" s="128"/>
      <c r="AU83" s="133"/>
      <c r="AW83" s="75"/>
      <c r="AX83" s="130"/>
      <c r="BC83" s="75"/>
      <c r="BD83" s="130"/>
    </row>
    <row r="84" spans="1:56" s="74" customFormat="1" ht="12.75">
      <c r="A84" s="127"/>
      <c r="C84" s="128"/>
      <c r="E84" s="129"/>
      <c r="G84" s="75"/>
      <c r="H84" s="130"/>
      <c r="L84" s="131"/>
      <c r="M84" s="134"/>
      <c r="N84" s="131"/>
      <c r="O84" s="75"/>
      <c r="Q84" s="128"/>
      <c r="S84" s="133"/>
      <c r="U84" s="75"/>
      <c r="V84" s="130"/>
      <c r="AA84" s="75"/>
      <c r="AB84" s="130"/>
      <c r="AE84" s="128"/>
      <c r="AG84" s="133"/>
      <c r="AI84" s="75"/>
      <c r="AJ84" s="130"/>
      <c r="AK84" s="130"/>
      <c r="AL84" s="130"/>
      <c r="AM84" s="130"/>
      <c r="AO84" s="75"/>
      <c r="AP84" s="130"/>
      <c r="AS84" s="128"/>
      <c r="AU84" s="133"/>
      <c r="AW84" s="75"/>
      <c r="AX84" s="130"/>
      <c r="BC84" s="75"/>
      <c r="BD84" s="130"/>
    </row>
    <row r="85" spans="1:56" s="74" customFormat="1" ht="12.75">
      <c r="A85" s="127"/>
      <c r="C85" s="128"/>
      <c r="E85" s="129"/>
      <c r="G85" s="75"/>
      <c r="H85" s="130"/>
      <c r="L85" s="131"/>
      <c r="M85" s="134"/>
      <c r="N85" s="131"/>
      <c r="O85" s="75"/>
      <c r="Q85" s="128"/>
      <c r="S85" s="133"/>
      <c r="U85" s="75"/>
      <c r="V85" s="130"/>
      <c r="AA85" s="75"/>
      <c r="AB85" s="130"/>
      <c r="AE85" s="128"/>
      <c r="AG85" s="133"/>
      <c r="AI85" s="75"/>
      <c r="AJ85" s="130"/>
      <c r="AK85" s="130"/>
      <c r="AL85" s="130"/>
      <c r="AM85" s="130"/>
      <c r="AO85" s="75"/>
      <c r="AP85" s="130"/>
      <c r="AS85" s="128"/>
      <c r="AU85" s="133"/>
      <c r="AW85" s="75"/>
      <c r="AX85" s="130"/>
      <c r="BC85" s="75"/>
      <c r="BD85" s="130"/>
    </row>
    <row r="86" spans="1:56" s="74" customFormat="1" ht="12.75">
      <c r="A86" s="127"/>
      <c r="C86" s="128"/>
      <c r="E86" s="129"/>
      <c r="G86" s="75"/>
      <c r="H86" s="130"/>
      <c r="L86" s="131"/>
      <c r="M86" s="134"/>
      <c r="N86" s="131"/>
      <c r="O86" s="75"/>
      <c r="Q86" s="128"/>
      <c r="S86" s="133"/>
      <c r="U86" s="75"/>
      <c r="V86" s="130"/>
      <c r="AA86" s="75"/>
      <c r="AB86" s="130"/>
      <c r="AE86" s="128"/>
      <c r="AG86" s="133"/>
      <c r="AI86" s="75"/>
      <c r="AJ86" s="130"/>
      <c r="AK86" s="130"/>
      <c r="AL86" s="130"/>
      <c r="AM86" s="130"/>
      <c r="AO86" s="75"/>
      <c r="AP86" s="130"/>
      <c r="AS86" s="128"/>
      <c r="AU86" s="133"/>
      <c r="AW86" s="75"/>
      <c r="AX86" s="130"/>
      <c r="BC86" s="75"/>
      <c r="BD86" s="130"/>
    </row>
    <row r="87" spans="1:56" s="74" customFormat="1" ht="12.75">
      <c r="A87" s="127"/>
      <c r="C87" s="128"/>
      <c r="E87" s="129"/>
      <c r="G87" s="75"/>
      <c r="H87" s="130"/>
      <c r="L87" s="131"/>
      <c r="M87" s="134"/>
      <c r="N87" s="131"/>
      <c r="O87" s="75"/>
      <c r="Q87" s="128"/>
      <c r="S87" s="133"/>
      <c r="U87" s="75"/>
      <c r="V87" s="130"/>
      <c r="AA87" s="75"/>
      <c r="AB87" s="130"/>
      <c r="AE87" s="128"/>
      <c r="AG87" s="133"/>
      <c r="AI87" s="75"/>
      <c r="AJ87" s="130"/>
      <c r="AK87" s="130"/>
      <c r="AL87" s="130"/>
      <c r="AM87" s="130"/>
      <c r="AO87" s="75"/>
      <c r="AP87" s="130"/>
      <c r="AS87" s="128"/>
      <c r="AU87" s="133"/>
      <c r="AW87" s="75"/>
      <c r="AX87" s="130"/>
      <c r="BC87" s="75"/>
      <c r="BD87" s="130"/>
    </row>
    <row r="88" spans="1:56" s="74" customFormat="1" ht="12.75">
      <c r="A88" s="127"/>
      <c r="C88" s="128"/>
      <c r="E88" s="129"/>
      <c r="G88" s="75"/>
      <c r="H88" s="130"/>
      <c r="L88" s="131"/>
      <c r="M88" s="134"/>
      <c r="N88" s="131"/>
      <c r="O88" s="75"/>
      <c r="Q88" s="128"/>
      <c r="S88" s="133"/>
      <c r="U88" s="75"/>
      <c r="V88" s="130"/>
      <c r="AA88" s="75"/>
      <c r="AB88" s="130"/>
      <c r="AE88" s="128"/>
      <c r="AG88" s="133"/>
      <c r="AI88" s="75"/>
      <c r="AJ88" s="130"/>
      <c r="AK88" s="130"/>
      <c r="AL88" s="130"/>
      <c r="AM88" s="130"/>
      <c r="AO88" s="75"/>
      <c r="AP88" s="130"/>
      <c r="AS88" s="128"/>
      <c r="AU88" s="133"/>
      <c r="AW88" s="75"/>
      <c r="AX88" s="130"/>
      <c r="BC88" s="75"/>
      <c r="BD88" s="130"/>
    </row>
    <row r="89" spans="1:56" s="74" customFormat="1" ht="12.75">
      <c r="A89" s="127"/>
      <c r="C89" s="128"/>
      <c r="E89" s="129"/>
      <c r="G89" s="75"/>
      <c r="H89" s="130"/>
      <c r="L89" s="131"/>
      <c r="M89" s="134"/>
      <c r="N89" s="131"/>
      <c r="O89" s="75"/>
      <c r="Q89" s="128"/>
      <c r="S89" s="133"/>
      <c r="U89" s="75"/>
      <c r="V89" s="130"/>
      <c r="AA89" s="75"/>
      <c r="AB89" s="130"/>
      <c r="AE89" s="128"/>
      <c r="AG89" s="133"/>
      <c r="AI89" s="75"/>
      <c r="AJ89" s="130"/>
      <c r="AK89" s="130"/>
      <c r="AL89" s="130"/>
      <c r="AM89" s="130"/>
      <c r="AO89" s="75"/>
      <c r="AP89" s="130"/>
      <c r="AS89" s="128"/>
      <c r="AU89" s="133"/>
      <c r="AW89" s="75"/>
      <c r="AX89" s="130"/>
      <c r="BC89" s="75"/>
      <c r="BD89" s="130"/>
    </row>
    <row r="90" spans="1:56" s="74" customFormat="1" ht="12.75">
      <c r="A90" s="127"/>
      <c r="C90" s="128"/>
      <c r="E90" s="129"/>
      <c r="G90" s="75"/>
      <c r="H90" s="130"/>
      <c r="L90" s="131"/>
      <c r="M90" s="134"/>
      <c r="N90" s="131"/>
      <c r="O90" s="75"/>
      <c r="Q90" s="128"/>
      <c r="S90" s="133"/>
      <c r="U90" s="75"/>
      <c r="V90" s="130"/>
      <c r="AA90" s="75"/>
      <c r="AB90" s="130"/>
      <c r="AE90" s="128"/>
      <c r="AG90" s="133"/>
      <c r="AI90" s="75"/>
      <c r="AJ90" s="130"/>
      <c r="AK90" s="130"/>
      <c r="AL90" s="130"/>
      <c r="AM90" s="130"/>
      <c r="AO90" s="75"/>
      <c r="AP90" s="130"/>
      <c r="AS90" s="128"/>
      <c r="AU90" s="133"/>
      <c r="AW90" s="75"/>
      <c r="AX90" s="130"/>
      <c r="BC90" s="75"/>
      <c r="BD90" s="130"/>
    </row>
    <row r="91" spans="1:56" s="74" customFormat="1" ht="12.75">
      <c r="A91" s="127"/>
      <c r="C91" s="128"/>
      <c r="E91" s="129"/>
      <c r="G91" s="75"/>
      <c r="H91" s="130"/>
      <c r="L91" s="131"/>
      <c r="M91" s="134"/>
      <c r="N91" s="131"/>
      <c r="O91" s="75"/>
      <c r="Q91" s="128"/>
      <c r="S91" s="133"/>
      <c r="U91" s="75"/>
      <c r="V91" s="130"/>
      <c r="AA91" s="75"/>
      <c r="AB91" s="130"/>
      <c r="AE91" s="128"/>
      <c r="AG91" s="133"/>
      <c r="AI91" s="75"/>
      <c r="AJ91" s="130"/>
      <c r="AK91" s="130"/>
      <c r="AL91" s="130"/>
      <c r="AM91" s="130"/>
      <c r="AO91" s="75"/>
      <c r="AP91" s="130"/>
      <c r="AS91" s="128"/>
      <c r="AU91" s="133"/>
      <c r="AW91" s="75"/>
      <c r="AX91" s="130"/>
      <c r="BC91" s="75"/>
      <c r="BD91" s="130"/>
    </row>
    <row r="92" spans="1:56" s="74" customFormat="1" ht="12.75">
      <c r="A92" s="127"/>
      <c r="C92" s="128"/>
      <c r="E92" s="129"/>
      <c r="G92" s="75"/>
      <c r="H92" s="130"/>
      <c r="L92" s="131"/>
      <c r="M92" s="134"/>
      <c r="N92" s="131"/>
      <c r="O92" s="75"/>
      <c r="Q92" s="128"/>
      <c r="S92" s="133"/>
      <c r="U92" s="75"/>
      <c r="V92" s="130"/>
      <c r="AA92" s="75"/>
      <c r="AB92" s="130"/>
      <c r="AE92" s="128"/>
      <c r="AG92" s="133"/>
      <c r="AI92" s="75"/>
      <c r="AJ92" s="130"/>
      <c r="AK92" s="130"/>
      <c r="AL92" s="130"/>
      <c r="AM92" s="130"/>
      <c r="AO92" s="75"/>
      <c r="AP92" s="130"/>
      <c r="AS92" s="128"/>
      <c r="AU92" s="133"/>
      <c r="AW92" s="75"/>
      <c r="AX92" s="130"/>
      <c r="BC92" s="75"/>
      <c r="BD92" s="130"/>
    </row>
    <row r="93" spans="1:56" s="74" customFormat="1" ht="12.75">
      <c r="A93" s="127"/>
      <c r="C93" s="128"/>
      <c r="E93" s="129"/>
      <c r="G93" s="75"/>
      <c r="H93" s="130"/>
      <c r="L93" s="131"/>
      <c r="M93" s="134"/>
      <c r="N93" s="131"/>
      <c r="O93" s="75"/>
      <c r="Q93" s="128"/>
      <c r="S93" s="133"/>
      <c r="U93" s="75"/>
      <c r="V93" s="130"/>
      <c r="AA93" s="75"/>
      <c r="AB93" s="130"/>
      <c r="AE93" s="128"/>
      <c r="AG93" s="133"/>
      <c r="AI93" s="75"/>
      <c r="AJ93" s="130"/>
      <c r="AK93" s="130"/>
      <c r="AL93" s="130"/>
      <c r="AM93" s="130"/>
      <c r="AO93" s="75"/>
      <c r="AP93" s="130"/>
      <c r="AS93" s="128"/>
      <c r="AU93" s="133"/>
      <c r="AW93" s="75"/>
      <c r="AX93" s="130"/>
      <c r="BC93" s="75"/>
      <c r="BD93" s="130"/>
    </row>
    <row r="94" spans="1:56" s="74" customFormat="1" ht="12.75">
      <c r="A94" s="127"/>
      <c r="C94" s="128"/>
      <c r="E94" s="129"/>
      <c r="G94" s="75"/>
      <c r="H94" s="130"/>
      <c r="L94" s="131"/>
      <c r="M94" s="134"/>
      <c r="N94" s="131"/>
      <c r="O94" s="75"/>
      <c r="Q94" s="128"/>
      <c r="S94" s="133"/>
      <c r="U94" s="75"/>
      <c r="V94" s="130"/>
      <c r="AA94" s="75"/>
      <c r="AB94" s="130"/>
      <c r="AE94" s="128"/>
      <c r="AG94" s="133"/>
      <c r="AI94" s="75"/>
      <c r="AJ94" s="130"/>
      <c r="AK94" s="130"/>
      <c r="AL94" s="130"/>
      <c r="AM94" s="130"/>
      <c r="AO94" s="75"/>
      <c r="AP94" s="130"/>
      <c r="AS94" s="128"/>
      <c r="AU94" s="133"/>
      <c r="AW94" s="75"/>
      <c r="AX94" s="130"/>
      <c r="BC94" s="75"/>
      <c r="BD94" s="130"/>
    </row>
    <row r="95" spans="1:56" s="74" customFormat="1" ht="12.75">
      <c r="A95" s="127"/>
      <c r="C95" s="128"/>
      <c r="E95" s="129"/>
      <c r="G95" s="75"/>
      <c r="H95" s="130"/>
      <c r="L95" s="131"/>
      <c r="M95" s="134"/>
      <c r="N95" s="131"/>
      <c r="O95" s="75"/>
      <c r="Q95" s="128"/>
      <c r="S95" s="133"/>
      <c r="U95" s="75"/>
      <c r="V95" s="130"/>
      <c r="AA95" s="75"/>
      <c r="AB95" s="130"/>
      <c r="AE95" s="128"/>
      <c r="AG95" s="133"/>
      <c r="AI95" s="75"/>
      <c r="AJ95" s="130"/>
      <c r="AK95" s="130"/>
      <c r="AL95" s="130"/>
      <c r="AM95" s="130"/>
      <c r="AO95" s="75"/>
      <c r="AP95" s="130"/>
      <c r="AS95" s="128"/>
      <c r="AU95" s="133"/>
      <c r="AW95" s="75"/>
      <c r="AX95" s="130"/>
      <c r="BC95" s="75"/>
      <c r="BD95" s="130"/>
    </row>
    <row r="96" spans="1:56" s="74" customFormat="1" ht="12.75">
      <c r="A96" s="127"/>
      <c r="C96" s="128"/>
      <c r="E96" s="129"/>
      <c r="G96" s="75"/>
      <c r="H96" s="130"/>
      <c r="L96" s="131"/>
      <c r="M96" s="134"/>
      <c r="N96" s="131"/>
      <c r="O96" s="75"/>
      <c r="Q96" s="128"/>
      <c r="S96" s="133"/>
      <c r="U96" s="75"/>
      <c r="V96" s="130"/>
      <c r="AA96" s="75"/>
      <c r="AB96" s="130"/>
      <c r="AE96" s="128"/>
      <c r="AG96" s="133"/>
      <c r="AI96" s="75"/>
      <c r="AJ96" s="130"/>
      <c r="AK96" s="130"/>
      <c r="AL96" s="130"/>
      <c r="AM96" s="130"/>
      <c r="AO96" s="75"/>
      <c r="AP96" s="130"/>
      <c r="AS96" s="128"/>
      <c r="AU96" s="133"/>
      <c r="AW96" s="75"/>
      <c r="AX96" s="130"/>
      <c r="BC96" s="75"/>
      <c r="BD96" s="130"/>
    </row>
    <row r="97" spans="1:56" s="74" customFormat="1" ht="12.75">
      <c r="A97" s="127"/>
      <c r="C97" s="128"/>
      <c r="E97" s="129"/>
      <c r="G97" s="75"/>
      <c r="H97" s="130"/>
      <c r="L97" s="131"/>
      <c r="M97" s="134"/>
      <c r="N97" s="131"/>
      <c r="O97" s="75"/>
      <c r="Q97" s="128"/>
      <c r="S97" s="133"/>
      <c r="U97" s="75"/>
      <c r="V97" s="130"/>
      <c r="AA97" s="75"/>
      <c r="AB97" s="130"/>
      <c r="AE97" s="128"/>
      <c r="AG97" s="133"/>
      <c r="AI97" s="75"/>
      <c r="AJ97" s="130"/>
      <c r="AK97" s="130"/>
      <c r="AL97" s="130"/>
      <c r="AM97" s="130"/>
      <c r="AO97" s="75"/>
      <c r="AP97" s="130"/>
      <c r="AS97" s="128"/>
      <c r="AU97" s="133"/>
      <c r="AW97" s="75"/>
      <c r="AX97" s="130"/>
      <c r="BC97" s="75"/>
      <c r="BD97" s="130"/>
    </row>
    <row r="98" spans="1:56" s="74" customFormat="1" ht="12.75">
      <c r="A98" s="127"/>
      <c r="C98" s="128"/>
      <c r="E98" s="129"/>
      <c r="G98" s="75"/>
      <c r="H98" s="130"/>
      <c r="L98" s="131"/>
      <c r="M98" s="134"/>
      <c r="N98" s="131"/>
      <c r="O98" s="75"/>
      <c r="Q98" s="128"/>
      <c r="S98" s="133"/>
      <c r="U98" s="75"/>
      <c r="V98" s="130"/>
      <c r="AA98" s="75"/>
      <c r="AB98" s="130"/>
      <c r="AE98" s="128"/>
      <c r="AG98" s="133"/>
      <c r="AI98" s="75"/>
      <c r="AJ98" s="130"/>
      <c r="AK98" s="130"/>
      <c r="AL98" s="130"/>
      <c r="AM98" s="130"/>
      <c r="AO98" s="75"/>
      <c r="AP98" s="130"/>
      <c r="AS98" s="128"/>
      <c r="AU98" s="133"/>
      <c r="AW98" s="75"/>
      <c r="AX98" s="130"/>
      <c r="BC98" s="75"/>
      <c r="BD98" s="130"/>
    </row>
    <row r="99" spans="1:56" s="74" customFormat="1" ht="12.75">
      <c r="A99" s="127"/>
      <c r="C99" s="128"/>
      <c r="E99" s="129"/>
      <c r="G99" s="75"/>
      <c r="H99" s="130"/>
      <c r="L99" s="131"/>
      <c r="M99" s="134"/>
      <c r="N99" s="131"/>
      <c r="O99" s="75"/>
      <c r="Q99" s="128"/>
      <c r="S99" s="133"/>
      <c r="U99" s="75"/>
      <c r="V99" s="130"/>
      <c r="AA99" s="75"/>
      <c r="AB99" s="130"/>
      <c r="AE99" s="128"/>
      <c r="AG99" s="133"/>
      <c r="AI99" s="75"/>
      <c r="AJ99" s="130"/>
      <c r="AK99" s="130"/>
      <c r="AL99" s="130"/>
      <c r="AM99" s="130"/>
      <c r="AO99" s="75"/>
      <c r="AP99" s="130"/>
      <c r="AS99" s="128"/>
      <c r="AU99" s="133"/>
      <c r="AW99" s="75"/>
      <c r="AX99" s="130"/>
      <c r="BC99" s="75"/>
      <c r="BD99" s="130"/>
    </row>
    <row r="100" spans="1:56" s="74" customFormat="1" ht="12.75">
      <c r="A100" s="127"/>
      <c r="C100" s="128"/>
      <c r="E100" s="129"/>
      <c r="G100" s="75"/>
      <c r="H100" s="130"/>
      <c r="L100" s="131"/>
      <c r="M100" s="134"/>
      <c r="N100" s="131"/>
      <c r="O100" s="75"/>
      <c r="Q100" s="128"/>
      <c r="S100" s="133"/>
      <c r="U100" s="75"/>
      <c r="V100" s="130"/>
      <c r="AA100" s="75"/>
      <c r="AB100" s="130"/>
      <c r="AE100" s="128"/>
      <c r="AG100" s="133"/>
      <c r="AI100" s="75"/>
      <c r="AJ100" s="130"/>
      <c r="AK100" s="130"/>
      <c r="AL100" s="130"/>
      <c r="AM100" s="130"/>
      <c r="AO100" s="75"/>
      <c r="AP100" s="130"/>
      <c r="AS100" s="128"/>
      <c r="AU100" s="133"/>
      <c r="AW100" s="75"/>
      <c r="AX100" s="130"/>
      <c r="BC100" s="75"/>
      <c r="BD100" s="130"/>
    </row>
    <row r="101" spans="1:56" s="74" customFormat="1" ht="12.75">
      <c r="A101" s="127"/>
      <c r="C101" s="128"/>
      <c r="E101" s="129"/>
      <c r="G101" s="75"/>
      <c r="H101" s="130"/>
      <c r="L101" s="131"/>
      <c r="M101" s="134"/>
      <c r="N101" s="131"/>
      <c r="O101" s="75"/>
      <c r="Q101" s="128"/>
      <c r="S101" s="133"/>
      <c r="U101" s="75"/>
      <c r="V101" s="130"/>
      <c r="AA101" s="75"/>
      <c r="AB101" s="130"/>
      <c r="AE101" s="128"/>
      <c r="AG101" s="133"/>
      <c r="AI101" s="75"/>
      <c r="AJ101" s="130"/>
      <c r="AK101" s="130"/>
      <c r="AL101" s="130"/>
      <c r="AM101" s="130"/>
      <c r="AO101" s="75"/>
      <c r="AP101" s="130"/>
      <c r="AS101" s="128"/>
      <c r="AU101" s="133"/>
      <c r="AW101" s="75"/>
      <c r="AX101" s="130"/>
      <c r="BC101" s="75"/>
      <c r="BD101" s="130"/>
    </row>
    <row r="102" spans="1:56" s="74" customFormat="1" ht="12.75">
      <c r="A102" s="127"/>
      <c r="C102" s="128"/>
      <c r="E102" s="129"/>
      <c r="G102" s="75"/>
      <c r="H102" s="130"/>
      <c r="L102" s="131"/>
      <c r="M102" s="134"/>
      <c r="N102" s="131"/>
      <c r="O102" s="75"/>
      <c r="Q102" s="128"/>
      <c r="S102" s="133"/>
      <c r="U102" s="75"/>
      <c r="V102" s="130"/>
      <c r="AA102" s="75"/>
      <c r="AB102" s="130"/>
      <c r="AE102" s="128"/>
      <c r="AG102" s="133"/>
      <c r="AI102" s="75"/>
      <c r="AJ102" s="130"/>
      <c r="AK102" s="130"/>
      <c r="AL102" s="130"/>
      <c r="AM102" s="130"/>
      <c r="AO102" s="75"/>
      <c r="AP102" s="130"/>
      <c r="AS102" s="128"/>
      <c r="AU102" s="133"/>
      <c r="AW102" s="75"/>
      <c r="AX102" s="130"/>
      <c r="BC102" s="75"/>
      <c r="BD102" s="130"/>
    </row>
    <row r="103" spans="1:56" s="74" customFormat="1" ht="12.75">
      <c r="A103" s="127"/>
      <c r="C103" s="128"/>
      <c r="E103" s="129"/>
      <c r="G103" s="75"/>
      <c r="H103" s="130"/>
      <c r="L103" s="131"/>
      <c r="M103" s="134"/>
      <c r="N103" s="131"/>
      <c r="O103" s="75"/>
      <c r="Q103" s="128"/>
      <c r="S103" s="133"/>
      <c r="U103" s="75"/>
      <c r="V103" s="130"/>
      <c r="AA103" s="75"/>
      <c r="AB103" s="130"/>
      <c r="AE103" s="128"/>
      <c r="AG103" s="133"/>
      <c r="AI103" s="75"/>
      <c r="AJ103" s="130"/>
      <c r="AK103" s="130"/>
      <c r="AL103" s="130"/>
      <c r="AM103" s="130"/>
      <c r="AO103" s="75"/>
      <c r="AP103" s="130"/>
      <c r="AS103" s="128"/>
      <c r="AU103" s="133"/>
      <c r="AW103" s="75"/>
      <c r="AX103" s="130"/>
      <c r="BC103" s="75"/>
      <c r="BD103" s="130"/>
    </row>
    <row r="104" spans="1:56" s="74" customFormat="1" ht="12.75">
      <c r="A104" s="127"/>
      <c r="C104" s="128"/>
      <c r="E104" s="129"/>
      <c r="G104" s="75"/>
      <c r="H104" s="130"/>
      <c r="L104" s="131"/>
      <c r="M104" s="134"/>
      <c r="N104" s="131"/>
      <c r="O104" s="75"/>
      <c r="Q104" s="128"/>
      <c r="S104" s="133"/>
      <c r="U104" s="75"/>
      <c r="V104" s="130"/>
      <c r="AA104" s="75"/>
      <c r="AB104" s="130"/>
      <c r="AE104" s="128"/>
      <c r="AG104" s="133"/>
      <c r="AI104" s="75"/>
      <c r="AJ104" s="130"/>
      <c r="AK104" s="130"/>
      <c r="AL104" s="130"/>
      <c r="AM104" s="130"/>
      <c r="AO104" s="75"/>
      <c r="AP104" s="130"/>
      <c r="AS104" s="128"/>
      <c r="AU104" s="133"/>
      <c r="AW104" s="75"/>
      <c r="AX104" s="130"/>
      <c r="BC104" s="75"/>
      <c r="BD104" s="130"/>
    </row>
    <row r="105" spans="1:56" s="74" customFormat="1" ht="12.75">
      <c r="A105" s="127"/>
      <c r="C105" s="128"/>
      <c r="E105" s="129"/>
      <c r="G105" s="75"/>
      <c r="H105" s="130"/>
      <c r="L105" s="131"/>
      <c r="M105" s="134"/>
      <c r="N105" s="131"/>
      <c r="O105" s="75"/>
      <c r="Q105" s="128"/>
      <c r="S105" s="133"/>
      <c r="U105" s="75"/>
      <c r="V105" s="130"/>
      <c r="AA105" s="75"/>
      <c r="AB105" s="130"/>
      <c r="AE105" s="128"/>
      <c r="AG105" s="133"/>
      <c r="AI105" s="75"/>
      <c r="AJ105" s="130"/>
      <c r="AK105" s="130"/>
      <c r="AL105" s="130"/>
      <c r="AM105" s="130"/>
      <c r="AO105" s="75"/>
      <c r="AP105" s="130"/>
      <c r="AS105" s="128"/>
      <c r="AU105" s="133"/>
      <c r="AW105" s="75"/>
      <c r="AX105" s="130"/>
      <c r="BC105" s="75"/>
      <c r="BD105" s="130"/>
    </row>
    <row r="106" spans="1:56" s="74" customFormat="1" ht="12.75">
      <c r="A106" s="127"/>
      <c r="C106" s="128"/>
      <c r="E106" s="129"/>
      <c r="G106" s="75"/>
      <c r="H106" s="130"/>
      <c r="L106" s="131"/>
      <c r="M106" s="134"/>
      <c r="N106" s="131"/>
      <c r="O106" s="75"/>
      <c r="Q106" s="128"/>
      <c r="S106" s="133"/>
      <c r="U106" s="75"/>
      <c r="V106" s="130"/>
      <c r="AA106" s="75"/>
      <c r="AB106" s="130"/>
      <c r="AE106" s="128"/>
      <c r="AG106" s="133"/>
      <c r="AI106" s="75"/>
      <c r="AJ106" s="130"/>
      <c r="AK106" s="130"/>
      <c r="AL106" s="130"/>
      <c r="AM106" s="130"/>
      <c r="AO106" s="75"/>
      <c r="AP106" s="130"/>
      <c r="AS106" s="128"/>
      <c r="AU106" s="133"/>
      <c r="AW106" s="75"/>
      <c r="AX106" s="130"/>
      <c r="BC106" s="75"/>
      <c r="BD106" s="130"/>
    </row>
    <row r="107" spans="1:56" s="74" customFormat="1" ht="12.75">
      <c r="A107" s="127"/>
      <c r="C107" s="128"/>
      <c r="E107" s="129"/>
      <c r="G107" s="75"/>
      <c r="H107" s="130"/>
      <c r="L107" s="131"/>
      <c r="M107" s="134"/>
      <c r="N107" s="131"/>
      <c r="O107" s="75"/>
      <c r="Q107" s="128"/>
      <c r="S107" s="133"/>
      <c r="U107" s="75"/>
      <c r="V107" s="130"/>
      <c r="AA107" s="75"/>
      <c r="AB107" s="130"/>
      <c r="AE107" s="128"/>
      <c r="AG107" s="133"/>
      <c r="AI107" s="75"/>
      <c r="AJ107" s="130"/>
      <c r="AK107" s="130"/>
      <c r="AL107" s="130"/>
      <c r="AM107" s="130"/>
      <c r="AO107" s="75"/>
      <c r="AP107" s="130"/>
      <c r="AS107" s="128"/>
      <c r="AU107" s="133"/>
      <c r="AW107" s="75"/>
      <c r="AX107" s="130"/>
      <c r="BC107" s="75"/>
      <c r="BD107" s="130"/>
    </row>
    <row r="108" spans="1:56" s="74" customFormat="1" ht="12.75">
      <c r="A108" s="127"/>
      <c r="C108" s="128"/>
      <c r="E108" s="129"/>
      <c r="G108" s="75"/>
      <c r="H108" s="130"/>
      <c r="L108" s="131"/>
      <c r="M108" s="134"/>
      <c r="N108" s="131"/>
      <c r="O108" s="75"/>
      <c r="Q108" s="128"/>
      <c r="S108" s="133"/>
      <c r="U108" s="75"/>
      <c r="V108" s="130"/>
      <c r="AA108" s="75"/>
      <c r="AB108" s="130"/>
      <c r="AE108" s="128"/>
      <c r="AG108" s="133"/>
      <c r="AI108" s="75"/>
      <c r="AJ108" s="130"/>
      <c r="AK108" s="130"/>
      <c r="AL108" s="130"/>
      <c r="AM108" s="130"/>
      <c r="AO108" s="75"/>
      <c r="AP108" s="130"/>
      <c r="AS108" s="128"/>
      <c r="AU108" s="133"/>
      <c r="AW108" s="75"/>
      <c r="AX108" s="130"/>
      <c r="BC108" s="75"/>
      <c r="BD108" s="130"/>
    </row>
    <row r="109" spans="1:56" s="74" customFormat="1" ht="12.75">
      <c r="A109" s="127"/>
      <c r="C109" s="128"/>
      <c r="E109" s="129"/>
      <c r="G109" s="75"/>
      <c r="H109" s="130"/>
      <c r="L109" s="131"/>
      <c r="M109" s="134"/>
      <c r="N109" s="131"/>
      <c r="O109" s="75"/>
      <c r="Q109" s="128"/>
      <c r="S109" s="133"/>
      <c r="U109" s="75"/>
      <c r="V109" s="130"/>
      <c r="AA109" s="75"/>
      <c r="AB109" s="130"/>
      <c r="AE109" s="128"/>
      <c r="AG109" s="133"/>
      <c r="AI109" s="75"/>
      <c r="AJ109" s="130"/>
      <c r="AK109" s="130"/>
      <c r="AL109" s="130"/>
      <c r="AM109" s="130"/>
      <c r="AO109" s="75"/>
      <c r="AP109" s="130"/>
      <c r="AS109" s="128"/>
      <c r="AU109" s="133"/>
      <c r="AW109" s="75"/>
      <c r="AX109" s="130"/>
      <c r="BC109" s="75"/>
      <c r="BD109" s="130"/>
    </row>
    <row r="110" spans="1:56" s="74" customFormat="1" ht="12.75">
      <c r="A110" s="127"/>
      <c r="C110" s="128"/>
      <c r="E110" s="129"/>
      <c r="G110" s="75"/>
      <c r="H110" s="130"/>
      <c r="L110" s="131"/>
      <c r="M110" s="134"/>
      <c r="N110" s="131"/>
      <c r="O110" s="75"/>
      <c r="Q110" s="128"/>
      <c r="S110" s="133"/>
      <c r="U110" s="75"/>
      <c r="V110" s="130"/>
      <c r="AA110" s="75"/>
      <c r="AB110" s="130"/>
      <c r="AE110" s="128"/>
      <c r="AG110" s="133"/>
      <c r="AI110" s="75"/>
      <c r="AJ110" s="130"/>
      <c r="AK110" s="130"/>
      <c r="AL110" s="130"/>
      <c r="AM110" s="130"/>
      <c r="AO110" s="75"/>
      <c r="AP110" s="130"/>
      <c r="AS110" s="128"/>
      <c r="AU110" s="133"/>
      <c r="AW110" s="75"/>
      <c r="AX110" s="130"/>
      <c r="BC110" s="75"/>
      <c r="BD110" s="130"/>
    </row>
    <row r="111" spans="1:56" s="74" customFormat="1" ht="12.75">
      <c r="A111" s="127"/>
      <c r="C111" s="128"/>
      <c r="E111" s="129"/>
      <c r="G111" s="75"/>
      <c r="H111" s="130"/>
      <c r="L111" s="131"/>
      <c r="M111" s="134"/>
      <c r="N111" s="131"/>
      <c r="O111" s="75"/>
      <c r="Q111" s="128"/>
      <c r="S111" s="133"/>
      <c r="U111" s="75"/>
      <c r="V111" s="130"/>
      <c r="AA111" s="75"/>
      <c r="AB111" s="130"/>
      <c r="AE111" s="128"/>
      <c r="AG111" s="133"/>
      <c r="AI111" s="75"/>
      <c r="AJ111" s="130"/>
      <c r="AK111" s="130"/>
      <c r="AL111" s="130"/>
      <c r="AM111" s="130"/>
      <c r="AO111" s="75"/>
      <c r="AP111" s="130"/>
      <c r="AS111" s="128"/>
      <c r="AU111" s="133"/>
      <c r="AW111" s="75"/>
      <c r="AX111" s="130"/>
      <c r="BC111" s="75"/>
      <c r="BD111" s="130"/>
    </row>
    <row r="112" spans="1:56" s="74" customFormat="1" ht="12.75">
      <c r="A112" s="127"/>
      <c r="C112" s="128"/>
      <c r="E112" s="129"/>
      <c r="G112" s="75"/>
      <c r="H112" s="130"/>
      <c r="L112" s="131"/>
      <c r="M112" s="134"/>
      <c r="N112" s="131"/>
      <c r="O112" s="75"/>
      <c r="Q112" s="128"/>
      <c r="S112" s="133"/>
      <c r="U112" s="75"/>
      <c r="V112" s="130"/>
      <c r="AA112" s="75"/>
      <c r="AB112" s="130"/>
      <c r="AE112" s="128"/>
      <c r="AG112" s="133"/>
      <c r="AI112" s="75"/>
      <c r="AJ112" s="130"/>
      <c r="AK112" s="130"/>
      <c r="AL112" s="130"/>
      <c r="AM112" s="130"/>
      <c r="AO112" s="75"/>
      <c r="AP112" s="130"/>
      <c r="AS112" s="128"/>
      <c r="AU112" s="133"/>
      <c r="AW112" s="75"/>
      <c r="AX112" s="130"/>
      <c r="BC112" s="75"/>
      <c r="BD112" s="130"/>
    </row>
    <row r="113" spans="1:56" s="74" customFormat="1" ht="12.75">
      <c r="A113" s="127"/>
      <c r="C113" s="128"/>
      <c r="E113" s="129"/>
      <c r="G113" s="75"/>
      <c r="H113" s="130"/>
      <c r="L113" s="131"/>
      <c r="M113" s="134"/>
      <c r="N113" s="131"/>
      <c r="O113" s="75"/>
      <c r="Q113" s="128"/>
      <c r="S113" s="133"/>
      <c r="U113" s="75"/>
      <c r="V113" s="130"/>
      <c r="AA113" s="75"/>
      <c r="AB113" s="130"/>
      <c r="AE113" s="128"/>
      <c r="AG113" s="133"/>
      <c r="AI113" s="75"/>
      <c r="AJ113" s="130"/>
      <c r="AK113" s="130"/>
      <c r="AL113" s="130"/>
      <c r="AM113" s="130"/>
      <c r="AO113" s="75"/>
      <c r="AP113" s="130"/>
      <c r="AS113" s="128"/>
      <c r="AU113" s="133"/>
      <c r="AW113" s="75"/>
      <c r="AX113" s="130"/>
      <c r="BC113" s="75"/>
      <c r="BD113" s="130"/>
    </row>
    <row r="114" spans="1:56" s="74" customFormat="1" ht="12.75">
      <c r="A114" s="127"/>
      <c r="C114" s="128"/>
      <c r="E114" s="129"/>
      <c r="G114" s="75"/>
      <c r="H114" s="130"/>
      <c r="L114" s="131"/>
      <c r="M114" s="134"/>
      <c r="N114" s="131"/>
      <c r="O114" s="75"/>
      <c r="Q114" s="128"/>
      <c r="S114" s="133"/>
      <c r="U114" s="75"/>
      <c r="V114" s="130"/>
      <c r="AA114" s="75"/>
      <c r="AB114" s="130"/>
      <c r="AE114" s="128"/>
      <c r="AG114" s="133"/>
      <c r="AI114" s="75"/>
      <c r="AJ114" s="130"/>
      <c r="AK114" s="130"/>
      <c r="AL114" s="130"/>
      <c r="AM114" s="130"/>
      <c r="AO114" s="75"/>
      <c r="AP114" s="130"/>
      <c r="AS114" s="128"/>
      <c r="AU114" s="133"/>
      <c r="AW114" s="75"/>
      <c r="AX114" s="130"/>
      <c r="BC114" s="75"/>
      <c r="BD114" s="130"/>
    </row>
    <row r="115" spans="1:56" s="74" customFormat="1" ht="12.75">
      <c r="A115" s="127"/>
      <c r="C115" s="128"/>
      <c r="E115" s="129"/>
      <c r="G115" s="75"/>
      <c r="H115" s="130"/>
      <c r="L115" s="131"/>
      <c r="M115" s="134"/>
      <c r="N115" s="131"/>
      <c r="O115" s="75"/>
      <c r="Q115" s="128"/>
      <c r="S115" s="133"/>
      <c r="U115" s="75"/>
      <c r="V115" s="130"/>
      <c r="AA115" s="75"/>
      <c r="AB115" s="130"/>
      <c r="AE115" s="128"/>
      <c r="AG115" s="133"/>
      <c r="AI115" s="75"/>
      <c r="AJ115" s="130"/>
      <c r="AK115" s="130"/>
      <c r="AL115" s="130"/>
      <c r="AM115" s="130"/>
      <c r="AO115" s="75"/>
      <c r="AP115" s="130"/>
      <c r="AS115" s="128"/>
      <c r="AU115" s="133"/>
      <c r="AW115" s="75"/>
      <c r="AX115" s="130"/>
      <c r="BC115" s="75"/>
      <c r="BD115" s="130"/>
    </row>
    <row r="116" spans="1:56" s="74" customFormat="1" ht="12.75">
      <c r="A116" s="127"/>
      <c r="C116" s="128"/>
      <c r="E116" s="129"/>
      <c r="G116" s="75"/>
      <c r="H116" s="130"/>
      <c r="L116" s="131"/>
      <c r="M116" s="134"/>
      <c r="N116" s="131"/>
      <c r="O116" s="75"/>
      <c r="Q116" s="128"/>
      <c r="S116" s="133"/>
      <c r="U116" s="75"/>
      <c r="V116" s="130"/>
      <c r="AA116" s="75"/>
      <c r="AB116" s="130"/>
      <c r="AE116" s="128"/>
      <c r="AG116" s="133"/>
      <c r="AI116" s="75"/>
      <c r="AJ116" s="130"/>
      <c r="AK116" s="130"/>
      <c r="AL116" s="130"/>
      <c r="AM116" s="130"/>
      <c r="AO116" s="75"/>
      <c r="AP116" s="130"/>
      <c r="AS116" s="128"/>
      <c r="AU116" s="133"/>
      <c r="AW116" s="75"/>
      <c r="AX116" s="130"/>
      <c r="BC116" s="75"/>
      <c r="BD116" s="130"/>
    </row>
    <row r="117" spans="1:56" s="74" customFormat="1" ht="12.75">
      <c r="A117" s="127"/>
      <c r="C117" s="128"/>
      <c r="E117" s="129"/>
      <c r="G117" s="75"/>
      <c r="H117" s="130"/>
      <c r="L117" s="131"/>
      <c r="M117" s="134"/>
      <c r="N117" s="131"/>
      <c r="O117" s="75"/>
      <c r="Q117" s="128"/>
      <c r="S117" s="133"/>
      <c r="U117" s="75"/>
      <c r="V117" s="130"/>
      <c r="AA117" s="75"/>
      <c r="AB117" s="130"/>
      <c r="AE117" s="128"/>
      <c r="AG117" s="133"/>
      <c r="AI117" s="75"/>
      <c r="AJ117" s="130"/>
      <c r="AK117" s="130"/>
      <c r="AL117" s="130"/>
      <c r="AM117" s="130"/>
      <c r="AO117" s="75"/>
      <c r="AP117" s="130"/>
      <c r="AS117" s="128"/>
      <c r="AU117" s="133"/>
      <c r="AW117" s="75"/>
      <c r="AX117" s="130"/>
      <c r="BC117" s="75"/>
      <c r="BD117" s="130"/>
    </row>
    <row r="118" spans="1:56" s="74" customFormat="1" ht="12.75">
      <c r="A118" s="127"/>
      <c r="C118" s="128"/>
      <c r="E118" s="129"/>
      <c r="G118" s="75"/>
      <c r="H118" s="130"/>
      <c r="L118" s="131"/>
      <c r="M118" s="134"/>
      <c r="N118" s="131"/>
      <c r="O118" s="75"/>
      <c r="Q118" s="128"/>
      <c r="S118" s="133"/>
      <c r="U118" s="75"/>
      <c r="V118" s="130"/>
      <c r="AA118" s="75"/>
      <c r="AB118" s="130"/>
      <c r="AE118" s="128"/>
      <c r="AG118" s="133"/>
      <c r="AI118" s="75"/>
      <c r="AJ118" s="130"/>
      <c r="AK118" s="130"/>
      <c r="AL118" s="130"/>
      <c r="AM118" s="130"/>
      <c r="AO118" s="75"/>
      <c r="AP118" s="130"/>
      <c r="AS118" s="128"/>
      <c r="AU118" s="133"/>
      <c r="AW118" s="75"/>
      <c r="AX118" s="130"/>
      <c r="BC118" s="75"/>
      <c r="BD118" s="130"/>
    </row>
    <row r="119" spans="1:56" s="74" customFormat="1" ht="12.75">
      <c r="A119" s="127"/>
      <c r="C119" s="128"/>
      <c r="E119" s="129"/>
      <c r="G119" s="75"/>
      <c r="H119" s="130"/>
      <c r="L119" s="131"/>
      <c r="M119" s="134"/>
      <c r="N119" s="131"/>
      <c r="O119" s="75"/>
      <c r="Q119" s="128"/>
      <c r="S119" s="133"/>
      <c r="U119" s="75"/>
      <c r="V119" s="130"/>
      <c r="AA119" s="75"/>
      <c r="AB119" s="130"/>
      <c r="AE119" s="128"/>
      <c r="AG119" s="133"/>
      <c r="AI119" s="75"/>
      <c r="AJ119" s="130"/>
      <c r="AK119" s="130"/>
      <c r="AL119" s="130"/>
      <c r="AM119" s="130"/>
      <c r="AO119" s="75"/>
      <c r="AP119" s="130"/>
      <c r="AS119" s="128"/>
      <c r="AU119" s="133"/>
      <c r="AW119" s="75"/>
      <c r="AX119" s="130"/>
      <c r="BC119" s="75"/>
      <c r="BD119" s="130"/>
    </row>
    <row r="120" spans="1:56" s="74" customFormat="1" ht="12.75">
      <c r="A120" s="127"/>
      <c r="C120" s="128"/>
      <c r="E120" s="129"/>
      <c r="G120" s="75"/>
      <c r="H120" s="130"/>
      <c r="L120" s="131"/>
      <c r="M120" s="134"/>
      <c r="N120" s="131"/>
      <c r="O120" s="75"/>
      <c r="Q120" s="128"/>
      <c r="S120" s="133"/>
      <c r="U120" s="75"/>
      <c r="V120" s="130"/>
      <c r="AA120" s="75"/>
      <c r="AB120" s="130"/>
      <c r="AE120" s="128"/>
      <c r="AG120" s="133"/>
      <c r="AI120" s="75"/>
      <c r="AJ120" s="130"/>
      <c r="AK120" s="130"/>
      <c r="AL120" s="130"/>
      <c r="AM120" s="130"/>
      <c r="AO120" s="75"/>
      <c r="AP120" s="130"/>
      <c r="AS120" s="128"/>
      <c r="AU120" s="133"/>
      <c r="AW120" s="75"/>
      <c r="AX120" s="130"/>
      <c r="BC120" s="75"/>
      <c r="BD120" s="130"/>
    </row>
    <row r="121" spans="1:56" s="74" customFormat="1" ht="12.75">
      <c r="A121" s="127"/>
      <c r="C121" s="128"/>
      <c r="E121" s="129"/>
      <c r="G121" s="75"/>
      <c r="H121" s="130"/>
      <c r="L121" s="131"/>
      <c r="M121" s="134"/>
      <c r="N121" s="131"/>
      <c r="O121" s="75"/>
      <c r="Q121" s="128"/>
      <c r="S121" s="133"/>
      <c r="U121" s="75"/>
      <c r="V121" s="130"/>
      <c r="AA121" s="75"/>
      <c r="AB121" s="130"/>
      <c r="AE121" s="128"/>
      <c r="AG121" s="133"/>
      <c r="AI121" s="75"/>
      <c r="AJ121" s="130"/>
      <c r="AK121" s="130"/>
      <c r="AL121" s="130"/>
      <c r="AM121" s="130"/>
      <c r="AO121" s="75"/>
      <c r="AP121" s="130"/>
      <c r="AS121" s="128"/>
      <c r="AU121" s="133"/>
      <c r="AW121" s="75"/>
      <c r="AX121" s="130"/>
      <c r="BC121" s="75"/>
      <c r="BD121" s="130"/>
    </row>
    <row r="122" spans="1:56" s="74" customFormat="1" ht="12.75">
      <c r="A122" s="127"/>
      <c r="C122" s="128"/>
      <c r="E122" s="129"/>
      <c r="G122" s="75"/>
      <c r="H122" s="130"/>
      <c r="L122" s="131"/>
      <c r="M122" s="134"/>
      <c r="N122" s="131"/>
      <c r="O122" s="75"/>
      <c r="Q122" s="128"/>
      <c r="S122" s="133"/>
      <c r="U122" s="75"/>
      <c r="V122" s="130"/>
      <c r="AA122" s="75"/>
      <c r="AB122" s="130"/>
      <c r="AE122" s="128"/>
      <c r="AG122" s="133"/>
      <c r="AI122" s="75"/>
      <c r="AJ122" s="130"/>
      <c r="AK122" s="130"/>
      <c r="AL122" s="130"/>
      <c r="AM122" s="130"/>
      <c r="AO122" s="75"/>
      <c r="AP122" s="130"/>
      <c r="AS122" s="128"/>
      <c r="AU122" s="133"/>
      <c r="AW122" s="75"/>
      <c r="AX122" s="130"/>
      <c r="BC122" s="75"/>
      <c r="BD122" s="130"/>
    </row>
    <row r="123" spans="1:56" s="74" customFormat="1" ht="12.75">
      <c r="A123" s="127"/>
      <c r="C123" s="128"/>
      <c r="E123" s="129"/>
      <c r="G123" s="75"/>
      <c r="H123" s="130"/>
      <c r="L123" s="131"/>
      <c r="M123" s="134"/>
      <c r="N123" s="131"/>
      <c r="O123" s="75"/>
      <c r="Q123" s="128"/>
      <c r="S123" s="133"/>
      <c r="U123" s="75"/>
      <c r="V123" s="130"/>
      <c r="AA123" s="75"/>
      <c r="AB123" s="130"/>
      <c r="AE123" s="128"/>
      <c r="AG123" s="133"/>
      <c r="AI123" s="75"/>
      <c r="AJ123" s="130"/>
      <c r="AK123" s="130"/>
      <c r="AL123" s="130"/>
      <c r="AM123" s="130"/>
      <c r="AO123" s="75"/>
      <c r="AP123" s="130"/>
      <c r="AS123" s="128"/>
      <c r="AU123" s="133"/>
      <c r="AW123" s="75"/>
      <c r="AX123" s="130"/>
      <c r="BC123" s="75"/>
      <c r="BD123" s="130"/>
    </row>
    <row r="124" spans="1:56" s="74" customFormat="1" ht="12.75">
      <c r="A124" s="127"/>
      <c r="C124" s="128"/>
      <c r="E124" s="129"/>
      <c r="G124" s="75"/>
      <c r="H124" s="130"/>
      <c r="L124" s="131"/>
      <c r="M124" s="134"/>
      <c r="N124" s="131"/>
      <c r="O124" s="75"/>
      <c r="Q124" s="128"/>
      <c r="S124" s="133"/>
      <c r="U124" s="75"/>
      <c r="V124" s="130"/>
      <c r="AA124" s="75"/>
      <c r="AB124" s="130"/>
      <c r="AE124" s="128"/>
      <c r="AG124" s="133"/>
      <c r="AI124" s="75"/>
      <c r="AJ124" s="130"/>
      <c r="AK124" s="130"/>
      <c r="AL124" s="130"/>
      <c r="AM124" s="130"/>
      <c r="AO124" s="75"/>
      <c r="AP124" s="130"/>
      <c r="AS124" s="128"/>
      <c r="AU124" s="133"/>
      <c r="AW124" s="75"/>
      <c r="AX124" s="130"/>
      <c r="BC124" s="75"/>
      <c r="BD124" s="130"/>
    </row>
    <row r="125" spans="1:56" s="74" customFormat="1" ht="12.75">
      <c r="A125" s="127"/>
      <c r="C125" s="128"/>
      <c r="E125" s="129"/>
      <c r="G125" s="75"/>
      <c r="H125" s="130"/>
      <c r="L125" s="131"/>
      <c r="M125" s="134"/>
      <c r="N125" s="131"/>
      <c r="O125" s="75"/>
      <c r="Q125" s="128"/>
      <c r="S125" s="133"/>
      <c r="U125" s="75"/>
      <c r="V125" s="130"/>
      <c r="AA125" s="75"/>
      <c r="AB125" s="130"/>
      <c r="AE125" s="128"/>
      <c r="AG125" s="133"/>
      <c r="AI125" s="75"/>
      <c r="AJ125" s="130"/>
      <c r="AK125" s="130"/>
      <c r="AL125" s="130"/>
      <c r="AM125" s="130"/>
      <c r="AO125" s="75"/>
      <c r="AP125" s="130"/>
      <c r="AS125" s="128"/>
      <c r="AU125" s="133"/>
      <c r="AW125" s="75"/>
      <c r="AX125" s="130"/>
      <c r="BC125" s="75"/>
      <c r="BD125" s="130"/>
    </row>
    <row r="126" spans="1:56" s="74" customFormat="1" ht="12.75">
      <c r="A126" s="127"/>
      <c r="C126" s="128"/>
      <c r="E126" s="129"/>
      <c r="G126" s="75"/>
      <c r="H126" s="130"/>
      <c r="L126" s="131"/>
      <c r="M126" s="134"/>
      <c r="N126" s="131"/>
      <c r="O126" s="75"/>
      <c r="Q126" s="128"/>
      <c r="S126" s="133"/>
      <c r="U126" s="75"/>
      <c r="V126" s="130"/>
      <c r="AA126" s="75"/>
      <c r="AB126" s="130"/>
      <c r="AE126" s="128"/>
      <c r="AG126" s="133"/>
      <c r="AI126" s="75"/>
      <c r="AJ126" s="130"/>
      <c r="AK126" s="130"/>
      <c r="AL126" s="130"/>
      <c r="AM126" s="130"/>
      <c r="AO126" s="75"/>
      <c r="AP126" s="130"/>
      <c r="AS126" s="128"/>
      <c r="AU126" s="133"/>
      <c r="AW126" s="75"/>
      <c r="AX126" s="130"/>
      <c r="BC126" s="75"/>
      <c r="BD126" s="130"/>
    </row>
    <row r="127" spans="1:56" s="74" customFormat="1" ht="12.75">
      <c r="A127" s="127"/>
      <c r="C127" s="128"/>
      <c r="E127" s="129"/>
      <c r="G127" s="75"/>
      <c r="H127" s="130"/>
      <c r="L127" s="131"/>
      <c r="M127" s="134"/>
      <c r="N127" s="131"/>
      <c r="O127" s="75"/>
      <c r="Q127" s="128"/>
      <c r="S127" s="133"/>
      <c r="U127" s="75"/>
      <c r="V127" s="130"/>
      <c r="AA127" s="75"/>
      <c r="AB127" s="130"/>
      <c r="AE127" s="128"/>
      <c r="AG127" s="133"/>
      <c r="AI127" s="75"/>
      <c r="AJ127" s="130"/>
      <c r="AK127" s="130"/>
      <c r="AL127" s="130"/>
      <c r="AM127" s="130"/>
      <c r="AO127" s="75"/>
      <c r="AP127" s="130"/>
      <c r="AS127" s="128"/>
      <c r="AU127" s="133"/>
      <c r="AW127" s="75"/>
      <c r="AX127" s="130"/>
      <c r="BC127" s="75"/>
      <c r="BD127" s="130"/>
    </row>
    <row r="128" spans="1:56" s="74" customFormat="1" ht="12.75">
      <c r="A128" s="127"/>
      <c r="C128" s="128"/>
      <c r="E128" s="129"/>
      <c r="G128" s="75"/>
      <c r="H128" s="130"/>
      <c r="L128" s="131"/>
      <c r="M128" s="134"/>
      <c r="N128" s="131"/>
      <c r="O128" s="75"/>
      <c r="Q128" s="128"/>
      <c r="S128" s="133"/>
      <c r="U128" s="75"/>
      <c r="V128" s="130"/>
      <c r="AA128" s="75"/>
      <c r="AB128" s="130"/>
      <c r="AE128" s="128"/>
      <c r="AG128" s="133"/>
      <c r="AI128" s="75"/>
      <c r="AJ128" s="130"/>
      <c r="AK128" s="130"/>
      <c r="AL128" s="130"/>
      <c r="AM128" s="130"/>
      <c r="AO128" s="75"/>
      <c r="AP128" s="130"/>
      <c r="AS128" s="128"/>
      <c r="AU128" s="133"/>
      <c r="AW128" s="75"/>
      <c r="AX128" s="130"/>
      <c r="BC128" s="75"/>
      <c r="BD128" s="130"/>
    </row>
    <row r="129" spans="1:56" s="74" customFormat="1" ht="12.75">
      <c r="A129" s="127"/>
      <c r="C129" s="128"/>
      <c r="E129" s="129"/>
      <c r="G129" s="75"/>
      <c r="H129" s="130"/>
      <c r="L129" s="131"/>
      <c r="M129" s="134"/>
      <c r="N129" s="131"/>
      <c r="O129" s="75"/>
      <c r="Q129" s="128"/>
      <c r="S129" s="133"/>
      <c r="U129" s="75"/>
      <c r="V129" s="130"/>
      <c r="AA129" s="75"/>
      <c r="AB129" s="130"/>
      <c r="AE129" s="128"/>
      <c r="AG129" s="133"/>
      <c r="AI129" s="75"/>
      <c r="AJ129" s="130"/>
      <c r="AK129" s="130"/>
      <c r="AL129" s="130"/>
      <c r="AM129" s="130"/>
      <c r="AO129" s="75"/>
      <c r="AP129" s="130"/>
      <c r="AS129" s="128"/>
      <c r="AU129" s="133"/>
      <c r="AW129" s="75"/>
      <c r="AX129" s="130"/>
      <c r="BC129" s="75"/>
      <c r="BD129" s="130"/>
    </row>
    <row r="130" spans="1:56" s="74" customFormat="1" ht="12.75">
      <c r="A130" s="127"/>
      <c r="C130" s="128"/>
      <c r="E130" s="129"/>
      <c r="G130" s="75"/>
      <c r="H130" s="130"/>
      <c r="L130" s="131"/>
      <c r="M130" s="134"/>
      <c r="N130" s="131"/>
      <c r="O130" s="75"/>
      <c r="Q130" s="128"/>
      <c r="S130" s="133"/>
      <c r="U130" s="75"/>
      <c r="V130" s="130"/>
      <c r="AA130" s="75"/>
      <c r="AB130" s="130"/>
      <c r="AE130" s="128"/>
      <c r="AG130" s="133"/>
      <c r="AI130" s="75"/>
      <c r="AJ130" s="130"/>
      <c r="AK130" s="130"/>
      <c r="AL130" s="130"/>
      <c r="AM130" s="130"/>
      <c r="AO130" s="75"/>
      <c r="AP130" s="130"/>
      <c r="AS130" s="128"/>
      <c r="AU130" s="133"/>
      <c r="AW130" s="75"/>
      <c r="AX130" s="130"/>
      <c r="BC130" s="75"/>
      <c r="BD130" s="130"/>
    </row>
    <row r="131" spans="1:56" s="74" customFormat="1" ht="12.75">
      <c r="A131" s="127"/>
      <c r="C131" s="128"/>
      <c r="E131" s="129"/>
      <c r="G131" s="75"/>
      <c r="H131" s="130"/>
      <c r="L131" s="131"/>
      <c r="M131" s="134"/>
      <c r="N131" s="131"/>
      <c r="O131" s="75"/>
      <c r="Q131" s="128"/>
      <c r="S131" s="133"/>
      <c r="U131" s="75"/>
      <c r="V131" s="130"/>
      <c r="AA131" s="75"/>
      <c r="AB131" s="130"/>
      <c r="AE131" s="128"/>
      <c r="AG131" s="133"/>
      <c r="AI131" s="75"/>
      <c r="AJ131" s="130"/>
      <c r="AK131" s="130"/>
      <c r="AL131" s="130"/>
      <c r="AM131" s="130"/>
      <c r="AO131" s="75"/>
      <c r="AP131" s="130"/>
      <c r="AS131" s="128"/>
      <c r="AU131" s="133"/>
      <c r="AW131" s="75"/>
      <c r="AX131" s="130"/>
      <c r="BC131" s="75"/>
      <c r="BD131" s="130"/>
    </row>
    <row r="132" spans="1:56" s="74" customFormat="1" ht="12.75">
      <c r="A132" s="127"/>
      <c r="C132" s="128"/>
      <c r="E132" s="129"/>
      <c r="G132" s="75"/>
      <c r="H132" s="130"/>
      <c r="L132" s="131"/>
      <c r="M132" s="134"/>
      <c r="N132" s="131"/>
      <c r="O132" s="75"/>
      <c r="Q132" s="128"/>
      <c r="S132" s="133"/>
      <c r="U132" s="75"/>
      <c r="V132" s="130"/>
      <c r="AA132" s="75"/>
      <c r="AB132" s="130"/>
      <c r="AE132" s="128"/>
      <c r="AG132" s="133"/>
      <c r="AI132" s="75"/>
      <c r="AJ132" s="130"/>
      <c r="AK132" s="130"/>
      <c r="AL132" s="130"/>
      <c r="AM132" s="130"/>
      <c r="AO132" s="75"/>
      <c r="AP132" s="130"/>
      <c r="AS132" s="128"/>
      <c r="AU132" s="133"/>
      <c r="AW132" s="75"/>
      <c r="AX132" s="130"/>
      <c r="BC132" s="75"/>
      <c r="BD132" s="130"/>
    </row>
    <row r="133" spans="1:56" s="74" customFormat="1" ht="12.75">
      <c r="A133" s="127"/>
      <c r="C133" s="128"/>
      <c r="E133" s="129"/>
      <c r="G133" s="75"/>
      <c r="H133" s="130"/>
      <c r="L133" s="131"/>
      <c r="M133" s="134"/>
      <c r="N133" s="131"/>
      <c r="O133" s="75"/>
      <c r="Q133" s="128"/>
      <c r="S133" s="133"/>
      <c r="U133" s="75"/>
      <c r="V133" s="130"/>
      <c r="AA133" s="75"/>
      <c r="AB133" s="130"/>
      <c r="AE133" s="128"/>
      <c r="AG133" s="133"/>
      <c r="AI133" s="75"/>
      <c r="AJ133" s="130"/>
      <c r="AK133" s="130"/>
      <c r="AL133" s="130"/>
      <c r="AM133" s="130"/>
      <c r="AO133" s="75"/>
      <c r="AP133" s="130"/>
      <c r="AS133" s="128"/>
      <c r="AU133" s="133"/>
      <c r="AW133" s="75"/>
      <c r="AX133" s="130"/>
      <c r="BC133" s="75"/>
      <c r="BD133" s="130"/>
    </row>
    <row r="134" spans="1:56" s="74" customFormat="1" ht="12.75">
      <c r="A134" s="127"/>
      <c r="C134" s="128"/>
      <c r="E134" s="129"/>
      <c r="G134" s="75"/>
      <c r="H134" s="130"/>
      <c r="L134" s="131"/>
      <c r="M134" s="134"/>
      <c r="N134" s="131"/>
      <c r="O134" s="75"/>
      <c r="Q134" s="128"/>
      <c r="S134" s="133"/>
      <c r="U134" s="75"/>
      <c r="V134" s="130"/>
      <c r="AA134" s="75"/>
      <c r="AB134" s="130"/>
      <c r="AE134" s="128"/>
      <c r="AG134" s="133"/>
      <c r="AI134" s="75"/>
      <c r="AJ134" s="130"/>
      <c r="AK134" s="130"/>
      <c r="AL134" s="130"/>
      <c r="AM134" s="130"/>
      <c r="AO134" s="75"/>
      <c r="AP134" s="130"/>
      <c r="AS134" s="128"/>
      <c r="AU134" s="133"/>
      <c r="AW134" s="75"/>
      <c r="AX134" s="130"/>
      <c r="BC134" s="75"/>
      <c r="BD134" s="130"/>
    </row>
    <row r="135" spans="1:56" s="74" customFormat="1" ht="12.75">
      <c r="A135" s="127"/>
      <c r="C135" s="128"/>
      <c r="E135" s="129"/>
      <c r="G135" s="75"/>
      <c r="H135" s="130"/>
      <c r="L135" s="131"/>
      <c r="M135" s="134"/>
      <c r="N135" s="131"/>
      <c r="O135" s="75"/>
      <c r="Q135" s="128"/>
      <c r="S135" s="133"/>
      <c r="U135" s="75"/>
      <c r="V135" s="130"/>
      <c r="AA135" s="75"/>
      <c r="AB135" s="130"/>
      <c r="AE135" s="128"/>
      <c r="AG135" s="133"/>
      <c r="AI135" s="75"/>
      <c r="AJ135" s="130"/>
      <c r="AK135" s="130"/>
      <c r="AL135" s="130"/>
      <c r="AM135" s="130"/>
      <c r="AO135" s="75"/>
      <c r="AP135" s="130"/>
      <c r="AS135" s="128"/>
      <c r="AU135" s="133"/>
      <c r="AW135" s="75"/>
      <c r="AX135" s="130"/>
      <c r="BC135" s="75"/>
      <c r="BD135" s="130"/>
    </row>
    <row r="136" spans="1:56" s="74" customFormat="1" ht="12.75">
      <c r="A136" s="127"/>
      <c r="C136" s="128"/>
      <c r="E136" s="129"/>
      <c r="G136" s="75"/>
      <c r="H136" s="130"/>
      <c r="L136" s="131"/>
      <c r="M136" s="134"/>
      <c r="N136" s="131"/>
      <c r="O136" s="75"/>
      <c r="Q136" s="128"/>
      <c r="S136" s="133"/>
      <c r="U136" s="75"/>
      <c r="V136" s="130"/>
      <c r="AA136" s="75"/>
      <c r="AB136" s="130"/>
      <c r="AE136" s="128"/>
      <c r="AG136" s="133"/>
      <c r="AI136" s="75"/>
      <c r="AJ136" s="130"/>
      <c r="AK136" s="130"/>
      <c r="AL136" s="130"/>
      <c r="AM136" s="130"/>
      <c r="AO136" s="75"/>
      <c r="AP136" s="130"/>
      <c r="AS136" s="128"/>
      <c r="AU136" s="133"/>
      <c r="AW136" s="75"/>
      <c r="AX136" s="130"/>
      <c r="BC136" s="75"/>
      <c r="BD136" s="130"/>
    </row>
    <row r="137" spans="1:56" s="74" customFormat="1" ht="12.75">
      <c r="A137" s="127"/>
      <c r="C137" s="128"/>
      <c r="E137" s="129"/>
      <c r="G137" s="75"/>
      <c r="H137" s="130"/>
      <c r="L137" s="131"/>
      <c r="M137" s="134"/>
      <c r="N137" s="131"/>
      <c r="O137" s="75"/>
      <c r="Q137" s="128"/>
      <c r="S137" s="133"/>
      <c r="U137" s="75"/>
      <c r="V137" s="130"/>
      <c r="AA137" s="75"/>
      <c r="AB137" s="130"/>
      <c r="AE137" s="128"/>
      <c r="AG137" s="133"/>
      <c r="AI137" s="75"/>
      <c r="AJ137" s="130"/>
      <c r="AK137" s="130"/>
      <c r="AL137" s="130"/>
      <c r="AM137" s="130"/>
      <c r="AO137" s="75"/>
      <c r="AP137" s="130"/>
      <c r="AS137" s="128"/>
      <c r="AU137" s="133"/>
      <c r="AW137" s="75"/>
      <c r="AX137" s="130"/>
      <c r="BC137" s="75"/>
      <c r="BD137" s="130"/>
    </row>
    <row r="138" spans="1:56" s="74" customFormat="1" ht="12.75">
      <c r="A138" s="127"/>
      <c r="C138" s="128"/>
      <c r="E138" s="129"/>
      <c r="G138" s="75"/>
      <c r="H138" s="130"/>
      <c r="L138" s="131"/>
      <c r="M138" s="134"/>
      <c r="N138" s="131"/>
      <c r="O138" s="75"/>
      <c r="Q138" s="128"/>
      <c r="S138" s="133"/>
      <c r="U138" s="75"/>
      <c r="V138" s="130"/>
      <c r="AA138" s="75"/>
      <c r="AB138" s="130"/>
      <c r="AE138" s="128"/>
      <c r="AG138" s="133"/>
      <c r="AI138" s="75"/>
      <c r="AJ138" s="130"/>
      <c r="AK138" s="130"/>
      <c r="AL138" s="130"/>
      <c r="AM138" s="130"/>
      <c r="AO138" s="75"/>
      <c r="AP138" s="130"/>
      <c r="AS138" s="128"/>
      <c r="AU138" s="133"/>
      <c r="AW138" s="75"/>
      <c r="AX138" s="130"/>
      <c r="BC138" s="75"/>
      <c r="BD138" s="130"/>
    </row>
    <row r="139" spans="1:56" s="74" customFormat="1" ht="12.75">
      <c r="A139" s="127"/>
      <c r="C139" s="128"/>
      <c r="E139" s="129"/>
      <c r="G139" s="75"/>
      <c r="H139" s="130"/>
      <c r="L139" s="131"/>
      <c r="M139" s="134"/>
      <c r="N139" s="131"/>
      <c r="O139" s="75"/>
      <c r="Q139" s="128"/>
      <c r="S139" s="133"/>
      <c r="U139" s="75"/>
      <c r="V139" s="130"/>
      <c r="AA139" s="75"/>
      <c r="AB139" s="130"/>
      <c r="AE139" s="128"/>
      <c r="AG139" s="133"/>
      <c r="AI139" s="75"/>
      <c r="AJ139" s="130"/>
      <c r="AK139" s="130"/>
      <c r="AL139" s="130"/>
      <c r="AM139" s="130"/>
      <c r="AO139" s="75"/>
      <c r="AP139" s="130"/>
      <c r="AS139" s="128"/>
      <c r="AU139" s="133"/>
      <c r="AW139" s="75"/>
      <c r="AX139" s="130"/>
      <c r="BC139" s="75"/>
      <c r="BD139" s="130"/>
    </row>
    <row r="140" spans="1:56" s="74" customFormat="1" ht="12.75">
      <c r="A140" s="127"/>
      <c r="C140" s="128"/>
      <c r="E140" s="129"/>
      <c r="G140" s="75"/>
      <c r="H140" s="130"/>
      <c r="L140" s="131"/>
      <c r="M140" s="134"/>
      <c r="N140" s="131"/>
      <c r="O140" s="75"/>
      <c r="Q140" s="128"/>
      <c r="S140" s="133"/>
      <c r="U140" s="75"/>
      <c r="V140" s="130"/>
      <c r="AA140" s="75"/>
      <c r="AB140" s="130"/>
      <c r="AE140" s="128"/>
      <c r="AG140" s="133"/>
      <c r="AI140" s="75"/>
      <c r="AJ140" s="130"/>
      <c r="AK140" s="130"/>
      <c r="AL140" s="130"/>
      <c r="AM140" s="130"/>
      <c r="AO140" s="75"/>
      <c r="AP140" s="130"/>
      <c r="AS140" s="128"/>
      <c r="AU140" s="133"/>
      <c r="AW140" s="75"/>
      <c r="AX140" s="130"/>
      <c r="BC140" s="75"/>
      <c r="BD140" s="130"/>
    </row>
    <row r="141" spans="1:56" s="74" customFormat="1" ht="12.75">
      <c r="A141" s="127"/>
      <c r="C141" s="128"/>
      <c r="E141" s="129"/>
      <c r="G141" s="75"/>
      <c r="H141" s="130"/>
      <c r="L141" s="131"/>
      <c r="M141" s="134"/>
      <c r="N141" s="131"/>
      <c r="O141" s="75"/>
      <c r="Q141" s="128"/>
      <c r="S141" s="133"/>
      <c r="U141" s="75"/>
      <c r="V141" s="130"/>
      <c r="AA141" s="75"/>
      <c r="AB141" s="130"/>
      <c r="AE141" s="128"/>
      <c r="AG141" s="133"/>
      <c r="AI141" s="75"/>
      <c r="AJ141" s="130"/>
      <c r="AK141" s="130"/>
      <c r="AL141" s="130"/>
      <c r="AM141" s="130"/>
      <c r="AO141" s="75"/>
      <c r="AP141" s="130"/>
      <c r="AS141" s="128"/>
      <c r="AU141" s="133"/>
      <c r="AW141" s="75"/>
      <c r="AX141" s="130"/>
      <c r="BC141" s="75"/>
      <c r="BD141" s="130"/>
    </row>
    <row r="142" spans="1:56" s="74" customFormat="1" ht="12.75">
      <c r="A142" s="127"/>
      <c r="C142" s="128"/>
      <c r="E142" s="129"/>
      <c r="G142" s="75"/>
      <c r="H142" s="130"/>
      <c r="L142" s="131"/>
      <c r="M142" s="134"/>
      <c r="N142" s="131"/>
      <c r="O142" s="75"/>
      <c r="Q142" s="128"/>
      <c r="S142" s="133"/>
      <c r="U142" s="75"/>
      <c r="V142" s="130"/>
      <c r="AA142" s="75"/>
      <c r="AB142" s="130"/>
      <c r="AE142" s="128"/>
      <c r="AG142" s="133"/>
      <c r="AI142" s="75"/>
      <c r="AJ142" s="130"/>
      <c r="AK142" s="130"/>
      <c r="AL142" s="130"/>
      <c r="AM142" s="130"/>
      <c r="AO142" s="75"/>
      <c r="AP142" s="130"/>
      <c r="AS142" s="128"/>
      <c r="AU142" s="133"/>
      <c r="AW142" s="75"/>
      <c r="AX142" s="130"/>
      <c r="BC142" s="75"/>
      <c r="BD142" s="130"/>
    </row>
    <row r="143" spans="1:56" s="74" customFormat="1" ht="12.75">
      <c r="A143" s="127"/>
      <c r="C143" s="128"/>
      <c r="E143" s="129"/>
      <c r="G143" s="75"/>
      <c r="H143" s="130"/>
      <c r="L143" s="131"/>
      <c r="M143" s="134"/>
      <c r="N143" s="131"/>
      <c r="O143" s="75"/>
      <c r="Q143" s="128"/>
      <c r="S143" s="133"/>
      <c r="U143" s="75"/>
      <c r="V143" s="130"/>
      <c r="AA143" s="75"/>
      <c r="AB143" s="130"/>
      <c r="AE143" s="128"/>
      <c r="AG143" s="133"/>
      <c r="AI143" s="75"/>
      <c r="AJ143" s="130"/>
      <c r="AK143" s="130"/>
      <c r="AL143" s="130"/>
      <c r="AM143" s="130"/>
      <c r="AO143" s="75"/>
      <c r="AP143" s="130"/>
      <c r="AS143" s="128"/>
      <c r="AU143" s="133"/>
      <c r="AW143" s="75"/>
      <c r="AX143" s="130"/>
      <c r="BC143" s="75"/>
      <c r="BD143" s="130"/>
    </row>
    <row r="144" spans="1:56" s="74" customFormat="1" ht="12.75">
      <c r="A144" s="127"/>
      <c r="C144" s="128"/>
      <c r="E144" s="129"/>
      <c r="G144" s="75"/>
      <c r="H144" s="130"/>
      <c r="L144" s="131"/>
      <c r="M144" s="134"/>
      <c r="N144" s="131"/>
      <c r="O144" s="75"/>
      <c r="Q144" s="128"/>
      <c r="S144" s="133"/>
      <c r="U144" s="75"/>
      <c r="V144" s="130"/>
      <c r="AA144" s="75"/>
      <c r="AB144" s="130"/>
      <c r="AE144" s="128"/>
      <c r="AG144" s="133"/>
      <c r="AI144" s="75"/>
      <c r="AJ144" s="130"/>
      <c r="AK144" s="130"/>
      <c r="AL144" s="130"/>
      <c r="AM144" s="130"/>
      <c r="AO144" s="75"/>
      <c r="AP144" s="130"/>
      <c r="AS144" s="128"/>
      <c r="AU144" s="133"/>
      <c r="AW144" s="75"/>
      <c r="AX144" s="130"/>
      <c r="BC144" s="75"/>
      <c r="BD144" s="130"/>
    </row>
    <row r="145" spans="1:56" s="74" customFormat="1" ht="12.75">
      <c r="A145" s="127"/>
      <c r="C145" s="128"/>
      <c r="E145" s="129"/>
      <c r="G145" s="75"/>
      <c r="H145" s="130"/>
      <c r="L145" s="131"/>
      <c r="M145" s="134"/>
      <c r="N145" s="131"/>
      <c r="O145" s="75"/>
      <c r="Q145" s="128"/>
      <c r="S145" s="133"/>
      <c r="U145" s="75"/>
      <c r="V145" s="130"/>
      <c r="AA145" s="75"/>
      <c r="AB145" s="130"/>
      <c r="AE145" s="128"/>
      <c r="AG145" s="133"/>
      <c r="AI145" s="75"/>
      <c r="AJ145" s="130"/>
      <c r="AK145" s="130"/>
      <c r="AL145" s="130"/>
      <c r="AM145" s="130"/>
      <c r="AO145" s="75"/>
      <c r="AP145" s="130"/>
      <c r="AS145" s="128"/>
      <c r="AU145" s="133"/>
      <c r="AW145" s="75"/>
      <c r="AX145" s="130"/>
      <c r="BC145" s="75"/>
      <c r="BD145" s="130"/>
    </row>
    <row r="146" spans="1:56" s="74" customFormat="1" ht="12.75">
      <c r="A146" s="127"/>
      <c r="C146" s="128"/>
      <c r="E146" s="129"/>
      <c r="G146" s="75"/>
      <c r="H146" s="130"/>
      <c r="L146" s="131"/>
      <c r="M146" s="134"/>
      <c r="N146" s="131"/>
      <c r="O146" s="75"/>
      <c r="Q146" s="128"/>
      <c r="S146" s="133"/>
      <c r="U146" s="75"/>
      <c r="V146" s="130"/>
      <c r="AA146" s="75"/>
      <c r="AB146" s="130"/>
      <c r="AE146" s="128"/>
      <c r="AG146" s="133"/>
      <c r="AI146" s="75"/>
      <c r="AJ146" s="130"/>
      <c r="AK146" s="130"/>
      <c r="AL146" s="130"/>
      <c r="AM146" s="130"/>
      <c r="AO146" s="75"/>
      <c r="AP146" s="130"/>
      <c r="AS146" s="128"/>
      <c r="AU146" s="133"/>
      <c r="AW146" s="75"/>
      <c r="AX146" s="130"/>
      <c r="BC146" s="75"/>
      <c r="BD146" s="130"/>
    </row>
    <row r="147" spans="1:56" s="74" customFormat="1" ht="12.75">
      <c r="A147" s="127"/>
      <c r="C147" s="128"/>
      <c r="E147" s="129"/>
      <c r="G147" s="75"/>
      <c r="H147" s="130"/>
      <c r="L147" s="131"/>
      <c r="M147" s="134"/>
      <c r="N147" s="131"/>
      <c r="O147" s="75"/>
      <c r="Q147" s="128"/>
      <c r="S147" s="133"/>
      <c r="U147" s="75"/>
      <c r="V147" s="130"/>
      <c r="AA147" s="75"/>
      <c r="AB147" s="130"/>
      <c r="AE147" s="128"/>
      <c r="AG147" s="133"/>
      <c r="AI147" s="75"/>
      <c r="AJ147" s="130"/>
      <c r="AK147" s="130"/>
      <c r="AL147" s="130"/>
      <c r="AM147" s="130"/>
      <c r="AO147" s="75"/>
      <c r="AP147" s="130"/>
      <c r="AS147" s="128"/>
      <c r="AU147" s="133"/>
      <c r="AW147" s="75"/>
      <c r="AX147" s="130"/>
      <c r="BC147" s="75"/>
      <c r="BD147" s="130"/>
    </row>
    <row r="148" spans="1:56" s="74" customFormat="1" ht="12.75">
      <c r="A148" s="127"/>
      <c r="C148" s="128"/>
      <c r="E148" s="129"/>
      <c r="G148" s="75"/>
      <c r="H148" s="130"/>
      <c r="L148" s="131"/>
      <c r="M148" s="134"/>
      <c r="N148" s="131"/>
      <c r="O148" s="75"/>
      <c r="Q148" s="128"/>
      <c r="S148" s="133"/>
      <c r="U148" s="75"/>
      <c r="V148" s="130"/>
      <c r="AA148" s="75"/>
      <c r="AB148" s="130"/>
      <c r="AE148" s="128"/>
      <c r="AG148" s="133"/>
      <c r="AI148" s="75"/>
      <c r="AJ148" s="130"/>
      <c r="AK148" s="130"/>
      <c r="AL148" s="130"/>
      <c r="AM148" s="130"/>
      <c r="AO148" s="75"/>
      <c r="AP148" s="130"/>
      <c r="AS148" s="128"/>
      <c r="AU148" s="133"/>
      <c r="AW148" s="75"/>
      <c r="AX148" s="130"/>
      <c r="BC148" s="75"/>
      <c r="BD148" s="130"/>
    </row>
    <row r="149" spans="1:56" s="74" customFormat="1" ht="12.75">
      <c r="A149" s="127"/>
      <c r="C149" s="128"/>
      <c r="E149" s="129"/>
      <c r="G149" s="75"/>
      <c r="H149" s="130"/>
      <c r="L149" s="131"/>
      <c r="M149" s="134"/>
      <c r="N149" s="131"/>
      <c r="O149" s="75"/>
      <c r="Q149" s="128"/>
      <c r="S149" s="133"/>
      <c r="U149" s="75"/>
      <c r="V149" s="130"/>
      <c r="AA149" s="75"/>
      <c r="AB149" s="130"/>
      <c r="AE149" s="128"/>
      <c r="AG149" s="133"/>
      <c r="AI149" s="75"/>
      <c r="AJ149" s="130"/>
      <c r="AK149" s="130"/>
      <c r="AL149" s="130"/>
      <c r="AM149" s="130"/>
      <c r="AO149" s="75"/>
      <c r="AP149" s="130"/>
      <c r="AS149" s="128"/>
      <c r="AU149" s="133"/>
      <c r="AW149" s="75"/>
      <c r="AX149" s="130"/>
      <c r="BC149" s="75"/>
      <c r="BD149" s="130"/>
    </row>
    <row r="150" spans="1:56" s="74" customFormat="1" ht="12.75">
      <c r="A150" s="127"/>
      <c r="C150" s="128"/>
      <c r="E150" s="129"/>
      <c r="G150" s="75"/>
      <c r="H150" s="130"/>
      <c r="L150" s="131"/>
      <c r="M150" s="134"/>
      <c r="N150" s="131"/>
      <c r="O150" s="75"/>
      <c r="Q150" s="128"/>
      <c r="S150" s="133"/>
      <c r="U150" s="75"/>
      <c r="V150" s="130"/>
      <c r="AA150" s="75"/>
      <c r="AB150" s="130"/>
      <c r="AE150" s="128"/>
      <c r="AG150" s="133"/>
      <c r="AI150" s="75"/>
      <c r="AJ150" s="130"/>
      <c r="AK150" s="130"/>
      <c r="AL150" s="130"/>
      <c r="AM150" s="130"/>
      <c r="AO150" s="75"/>
      <c r="AP150" s="130"/>
      <c r="AS150" s="128"/>
      <c r="AU150" s="133"/>
      <c r="AW150" s="75"/>
      <c r="AX150" s="130"/>
      <c r="BC150" s="75"/>
      <c r="BD150" s="130"/>
    </row>
    <row r="151" spans="1:56" s="74" customFormat="1" ht="12.75">
      <c r="A151" s="127"/>
      <c r="C151" s="128"/>
      <c r="E151" s="129"/>
      <c r="G151" s="75"/>
      <c r="H151" s="130"/>
      <c r="L151" s="131"/>
      <c r="M151" s="134"/>
      <c r="N151" s="131"/>
      <c r="O151" s="75"/>
      <c r="Q151" s="128"/>
      <c r="S151" s="133"/>
      <c r="U151" s="75"/>
      <c r="V151" s="130"/>
      <c r="AA151" s="75"/>
      <c r="AB151" s="130"/>
      <c r="AE151" s="128"/>
      <c r="AG151" s="133"/>
      <c r="AI151" s="75"/>
      <c r="AJ151" s="130"/>
      <c r="AK151" s="130"/>
      <c r="AL151" s="130"/>
      <c r="AM151" s="130"/>
      <c r="AO151" s="75"/>
      <c r="AP151" s="130"/>
      <c r="AS151" s="128"/>
      <c r="AU151" s="133"/>
      <c r="AW151" s="75"/>
      <c r="AX151" s="130"/>
      <c r="BC151" s="75"/>
      <c r="BD151" s="130"/>
    </row>
    <row r="152" spans="1:56" s="74" customFormat="1" ht="12.75">
      <c r="A152" s="127"/>
      <c r="C152" s="128"/>
      <c r="E152" s="129"/>
      <c r="G152" s="75"/>
      <c r="H152" s="130"/>
      <c r="L152" s="131"/>
      <c r="M152" s="134"/>
      <c r="N152" s="131"/>
      <c r="O152" s="75"/>
      <c r="Q152" s="128"/>
      <c r="S152" s="133"/>
      <c r="U152" s="75"/>
      <c r="V152" s="130"/>
      <c r="AA152" s="75"/>
      <c r="AB152" s="130"/>
      <c r="AE152" s="128"/>
      <c r="AG152" s="133"/>
      <c r="AI152" s="75"/>
      <c r="AJ152" s="130"/>
      <c r="AK152" s="130"/>
      <c r="AL152" s="130"/>
      <c r="AM152" s="130"/>
      <c r="AO152" s="75"/>
      <c r="AP152" s="130"/>
      <c r="AS152" s="128"/>
      <c r="AU152" s="133"/>
      <c r="AW152" s="75"/>
      <c r="AX152" s="130"/>
      <c r="BC152" s="75"/>
      <c r="BD152" s="130"/>
    </row>
    <row r="153" spans="1:56" s="74" customFormat="1" ht="12.75">
      <c r="A153" s="127"/>
      <c r="C153" s="128"/>
      <c r="E153" s="129"/>
      <c r="G153" s="75"/>
      <c r="H153" s="130"/>
      <c r="L153" s="131"/>
      <c r="M153" s="134"/>
      <c r="N153" s="131"/>
      <c r="O153" s="75"/>
      <c r="Q153" s="128"/>
      <c r="S153" s="133"/>
      <c r="U153" s="75"/>
      <c r="V153" s="130"/>
      <c r="AA153" s="75"/>
      <c r="AB153" s="130"/>
      <c r="AE153" s="128"/>
      <c r="AG153" s="133"/>
      <c r="AI153" s="75"/>
      <c r="AJ153" s="130"/>
      <c r="AK153" s="130"/>
      <c r="AL153" s="130"/>
      <c r="AM153" s="130"/>
      <c r="AO153" s="75"/>
      <c r="AP153" s="130"/>
      <c r="AS153" s="128"/>
      <c r="AU153" s="133"/>
      <c r="AW153" s="75"/>
      <c r="AX153" s="130"/>
      <c r="BC153" s="75"/>
      <c r="BD153" s="130"/>
    </row>
    <row r="154" spans="1:56" s="74" customFormat="1" ht="12.75">
      <c r="A154" s="127"/>
      <c r="C154" s="128"/>
      <c r="E154" s="129"/>
      <c r="G154" s="75"/>
      <c r="H154" s="130"/>
      <c r="L154" s="131"/>
      <c r="M154" s="134"/>
      <c r="N154" s="131"/>
      <c r="O154" s="75"/>
      <c r="Q154" s="128"/>
      <c r="S154" s="133"/>
      <c r="U154" s="75"/>
      <c r="V154" s="130"/>
      <c r="AA154" s="75"/>
      <c r="AB154" s="130"/>
      <c r="AE154" s="128"/>
      <c r="AG154" s="133"/>
      <c r="AI154" s="75"/>
      <c r="AJ154" s="130"/>
      <c r="AK154" s="130"/>
      <c r="AL154" s="130"/>
      <c r="AM154" s="130"/>
      <c r="AO154" s="75"/>
      <c r="AP154" s="130"/>
      <c r="AS154" s="128"/>
      <c r="AU154" s="133"/>
      <c r="AW154" s="75"/>
      <c r="AX154" s="130"/>
      <c r="BC154" s="75"/>
      <c r="BD154" s="130"/>
    </row>
    <row r="155" spans="1:56" s="74" customFormat="1" ht="12.75">
      <c r="A155" s="127"/>
      <c r="C155" s="128"/>
      <c r="E155" s="129"/>
      <c r="G155" s="75"/>
      <c r="H155" s="130"/>
      <c r="L155" s="131"/>
      <c r="M155" s="134"/>
      <c r="N155" s="131"/>
      <c r="O155" s="75"/>
      <c r="Q155" s="128"/>
      <c r="S155" s="133"/>
      <c r="U155" s="75"/>
      <c r="V155" s="130"/>
      <c r="AA155" s="75"/>
      <c r="AB155" s="130"/>
      <c r="AE155" s="128"/>
      <c r="AG155" s="133"/>
      <c r="AI155" s="75"/>
      <c r="AJ155" s="130"/>
      <c r="AK155" s="130"/>
      <c r="AL155" s="130"/>
      <c r="AM155" s="130"/>
      <c r="AO155" s="75"/>
      <c r="AP155" s="130"/>
      <c r="AS155" s="128"/>
      <c r="AU155" s="133"/>
      <c r="AW155" s="75"/>
      <c r="AX155" s="130"/>
      <c r="BC155" s="75"/>
      <c r="BD155" s="130"/>
    </row>
    <row r="156" spans="1:56" s="74" customFormat="1" ht="12.75">
      <c r="A156" s="127"/>
      <c r="C156" s="128"/>
      <c r="E156" s="129"/>
      <c r="G156" s="75"/>
      <c r="H156" s="130"/>
      <c r="L156" s="131"/>
      <c r="M156" s="134"/>
      <c r="N156" s="131"/>
      <c r="O156" s="75"/>
      <c r="Q156" s="128"/>
      <c r="S156" s="133"/>
      <c r="U156" s="75"/>
      <c r="V156" s="130"/>
      <c r="AA156" s="75"/>
      <c r="AB156" s="130"/>
      <c r="AE156" s="128"/>
      <c r="AG156" s="133"/>
      <c r="AI156" s="75"/>
      <c r="AJ156" s="130"/>
      <c r="AK156" s="130"/>
      <c r="AL156" s="130"/>
      <c r="AM156" s="130"/>
      <c r="AO156" s="75"/>
      <c r="AP156" s="130"/>
      <c r="AS156" s="128"/>
      <c r="AU156" s="133"/>
      <c r="AW156" s="75"/>
      <c r="AX156" s="130"/>
      <c r="BC156" s="75"/>
      <c r="BD156" s="130"/>
    </row>
    <row r="157" spans="1:56" s="74" customFormat="1" ht="12.75">
      <c r="A157" s="127"/>
      <c r="C157" s="128"/>
      <c r="E157" s="129"/>
      <c r="G157" s="75"/>
      <c r="H157" s="130"/>
      <c r="L157" s="131"/>
      <c r="M157" s="134"/>
      <c r="N157" s="131"/>
      <c r="O157" s="75"/>
      <c r="Q157" s="128"/>
      <c r="S157" s="133"/>
      <c r="U157" s="75"/>
      <c r="V157" s="130"/>
      <c r="AA157" s="75"/>
      <c r="AB157" s="130"/>
      <c r="AE157" s="128"/>
      <c r="AG157" s="133"/>
      <c r="AI157" s="75"/>
      <c r="AJ157" s="130"/>
      <c r="AK157" s="130"/>
      <c r="AL157" s="130"/>
      <c r="AM157" s="130"/>
      <c r="AO157" s="75"/>
      <c r="AP157" s="130"/>
      <c r="AS157" s="128"/>
      <c r="AU157" s="133"/>
      <c r="AW157" s="75"/>
      <c r="AX157" s="130"/>
      <c r="BC157" s="75"/>
      <c r="BD157" s="130"/>
    </row>
    <row r="158" spans="1:56" s="74" customFormat="1" ht="12.75">
      <c r="A158" s="127"/>
      <c r="C158" s="128"/>
      <c r="E158" s="129"/>
      <c r="G158" s="75"/>
      <c r="H158" s="130"/>
      <c r="L158" s="131"/>
      <c r="M158" s="134"/>
      <c r="N158" s="131"/>
      <c r="O158" s="75"/>
      <c r="Q158" s="128"/>
      <c r="S158" s="133"/>
      <c r="U158" s="75"/>
      <c r="V158" s="130"/>
      <c r="AA158" s="75"/>
      <c r="AB158" s="130"/>
      <c r="AE158" s="128"/>
      <c r="AG158" s="133"/>
      <c r="AI158" s="75"/>
      <c r="AJ158" s="130"/>
      <c r="AK158" s="130"/>
      <c r="AL158" s="130"/>
      <c r="AM158" s="130"/>
      <c r="AO158" s="75"/>
      <c r="AP158" s="130"/>
      <c r="AS158" s="128"/>
      <c r="AU158" s="133"/>
      <c r="AW158" s="75"/>
      <c r="AX158" s="130"/>
      <c r="BC158" s="75"/>
      <c r="BD158" s="130"/>
    </row>
    <row r="159" spans="1:56" s="74" customFormat="1" ht="12.75">
      <c r="A159" s="127"/>
      <c r="C159" s="128"/>
      <c r="E159" s="129"/>
      <c r="G159" s="75"/>
      <c r="H159" s="130"/>
      <c r="L159" s="131"/>
      <c r="M159" s="134"/>
      <c r="N159" s="131"/>
      <c r="O159" s="75"/>
      <c r="Q159" s="128"/>
      <c r="S159" s="133"/>
      <c r="U159" s="75"/>
      <c r="V159" s="130"/>
      <c r="AA159" s="75"/>
      <c r="AB159" s="130"/>
      <c r="AE159" s="128"/>
      <c r="AG159" s="133"/>
      <c r="AI159" s="75"/>
      <c r="AJ159" s="130"/>
      <c r="AK159" s="130"/>
      <c r="AL159" s="130"/>
      <c r="AM159" s="130"/>
      <c r="AO159" s="75"/>
      <c r="AP159" s="130"/>
      <c r="AS159" s="128"/>
      <c r="AU159" s="133"/>
      <c r="AW159" s="75"/>
      <c r="AX159" s="130"/>
      <c r="BC159" s="75"/>
      <c r="BD159" s="130"/>
    </row>
    <row r="160" spans="1:56" s="74" customFormat="1" ht="12.75">
      <c r="A160" s="127"/>
      <c r="C160" s="128"/>
      <c r="E160" s="129"/>
      <c r="G160" s="75"/>
      <c r="H160" s="130"/>
      <c r="L160" s="131"/>
      <c r="M160" s="134"/>
      <c r="N160" s="131"/>
      <c r="O160" s="75"/>
      <c r="Q160" s="128"/>
      <c r="S160" s="133"/>
      <c r="U160" s="75"/>
      <c r="V160" s="130"/>
      <c r="AA160" s="75"/>
      <c r="AB160" s="130"/>
      <c r="AE160" s="128"/>
      <c r="AG160" s="133"/>
      <c r="AI160" s="75"/>
      <c r="AJ160" s="130"/>
      <c r="AK160" s="130"/>
      <c r="AL160" s="130"/>
      <c r="AM160" s="130"/>
      <c r="AO160" s="75"/>
      <c r="AP160" s="130"/>
      <c r="AS160" s="128"/>
      <c r="AU160" s="133"/>
      <c r="AW160" s="75"/>
      <c r="AX160" s="130"/>
      <c r="BC160" s="75"/>
      <c r="BD160" s="130"/>
    </row>
    <row r="161" spans="1:56" s="74" customFormat="1" ht="12.75">
      <c r="A161" s="127"/>
      <c r="C161" s="128"/>
      <c r="E161" s="129"/>
      <c r="G161" s="75"/>
      <c r="H161" s="130"/>
      <c r="L161" s="131"/>
      <c r="M161" s="134"/>
      <c r="N161" s="131"/>
      <c r="O161" s="75"/>
      <c r="Q161" s="128"/>
      <c r="S161" s="133"/>
      <c r="U161" s="75"/>
      <c r="V161" s="130"/>
      <c r="AA161" s="75"/>
      <c r="AB161" s="130"/>
      <c r="AE161" s="128"/>
      <c r="AG161" s="133"/>
      <c r="AI161" s="75"/>
      <c r="AJ161" s="130"/>
      <c r="AK161" s="130"/>
      <c r="AL161" s="130"/>
      <c r="AM161" s="130"/>
      <c r="AO161" s="75"/>
      <c r="AP161" s="130"/>
      <c r="AS161" s="128"/>
      <c r="AU161" s="133"/>
      <c r="AW161" s="75"/>
      <c r="AX161" s="130"/>
      <c r="BC161" s="75"/>
      <c r="BD161" s="130"/>
    </row>
    <row r="162" spans="1:56" s="74" customFormat="1" ht="12.75">
      <c r="A162" s="127"/>
      <c r="C162" s="128"/>
      <c r="E162" s="129"/>
      <c r="G162" s="75"/>
      <c r="H162" s="130"/>
      <c r="L162" s="131"/>
      <c r="M162" s="134"/>
      <c r="N162" s="131"/>
      <c r="O162" s="75"/>
      <c r="Q162" s="128"/>
      <c r="S162" s="133"/>
      <c r="U162" s="75"/>
      <c r="V162" s="130"/>
      <c r="AA162" s="75"/>
      <c r="AB162" s="130"/>
      <c r="AE162" s="128"/>
      <c r="AG162" s="133"/>
      <c r="AI162" s="75"/>
      <c r="AJ162" s="130"/>
      <c r="AK162" s="130"/>
      <c r="AL162" s="130"/>
      <c r="AM162" s="130"/>
      <c r="AO162" s="75"/>
      <c r="AP162" s="130"/>
      <c r="AS162" s="128"/>
      <c r="AU162" s="133"/>
      <c r="AW162" s="75"/>
      <c r="AX162" s="130"/>
      <c r="BC162" s="75"/>
      <c r="BD162" s="130"/>
    </row>
    <row r="163" spans="1:56" s="74" customFormat="1" ht="12.75">
      <c r="A163" s="127"/>
      <c r="C163" s="128"/>
      <c r="E163" s="129"/>
      <c r="G163" s="75"/>
      <c r="H163" s="130"/>
      <c r="L163" s="131"/>
      <c r="M163" s="134"/>
      <c r="N163" s="131"/>
      <c r="O163" s="75"/>
      <c r="Q163" s="128"/>
      <c r="S163" s="133"/>
      <c r="U163" s="75"/>
      <c r="V163" s="130"/>
      <c r="AA163" s="75"/>
      <c r="AB163" s="130"/>
      <c r="AE163" s="128"/>
      <c r="AG163" s="133"/>
      <c r="AI163" s="75"/>
      <c r="AJ163" s="130"/>
      <c r="AK163" s="130"/>
      <c r="AL163" s="130"/>
      <c r="AM163" s="130"/>
      <c r="AO163" s="75"/>
      <c r="AP163" s="130"/>
      <c r="AS163" s="128"/>
      <c r="AU163" s="133"/>
      <c r="AW163" s="75"/>
      <c r="AX163" s="130"/>
      <c r="BC163" s="75"/>
      <c r="BD163" s="130"/>
    </row>
    <row r="164" spans="1:56" s="74" customFormat="1" ht="12.75">
      <c r="A164" s="127"/>
      <c r="C164" s="128"/>
      <c r="E164" s="129"/>
      <c r="G164" s="75"/>
      <c r="H164" s="130"/>
      <c r="L164" s="131"/>
      <c r="M164" s="134"/>
      <c r="N164" s="131"/>
      <c r="O164" s="75"/>
      <c r="Q164" s="128"/>
      <c r="S164" s="133"/>
      <c r="U164" s="75"/>
      <c r="V164" s="130"/>
      <c r="AA164" s="75"/>
      <c r="AB164" s="130"/>
      <c r="AE164" s="128"/>
      <c r="AG164" s="133"/>
      <c r="AI164" s="75"/>
      <c r="AJ164" s="130"/>
      <c r="AK164" s="130"/>
      <c r="AL164" s="130"/>
      <c r="AM164" s="130"/>
      <c r="AO164" s="75"/>
      <c r="AP164" s="130"/>
      <c r="AS164" s="128"/>
      <c r="AU164" s="133"/>
      <c r="AW164" s="75"/>
      <c r="AX164" s="130"/>
      <c r="BC164" s="75"/>
      <c r="BD164" s="130"/>
    </row>
    <row r="165" spans="1:56" s="74" customFormat="1" ht="12.75">
      <c r="A165" s="127"/>
      <c r="C165" s="128"/>
      <c r="E165" s="129"/>
      <c r="G165" s="75"/>
      <c r="H165" s="130"/>
      <c r="L165" s="131"/>
      <c r="M165" s="134"/>
      <c r="N165" s="131"/>
      <c r="O165" s="75"/>
      <c r="Q165" s="128"/>
      <c r="S165" s="133"/>
      <c r="U165" s="75"/>
      <c r="V165" s="130"/>
      <c r="AA165" s="75"/>
      <c r="AB165" s="130"/>
      <c r="AE165" s="128"/>
      <c r="AG165" s="133"/>
      <c r="AI165" s="75"/>
      <c r="AJ165" s="130"/>
      <c r="AK165" s="130"/>
      <c r="AL165" s="130"/>
      <c r="AM165" s="130"/>
      <c r="AO165" s="75"/>
      <c r="AP165" s="130"/>
      <c r="AS165" s="128"/>
      <c r="AU165" s="133"/>
      <c r="AW165" s="75"/>
      <c r="AX165" s="130"/>
      <c r="BC165" s="75"/>
      <c r="BD165" s="130"/>
    </row>
    <row r="166" spans="1:56" s="74" customFormat="1" ht="12.75">
      <c r="A166" s="127"/>
      <c r="C166" s="128"/>
      <c r="E166" s="129"/>
      <c r="G166" s="75"/>
      <c r="H166" s="130"/>
      <c r="L166" s="131"/>
      <c r="M166" s="134"/>
      <c r="N166" s="131"/>
      <c r="O166" s="75"/>
      <c r="Q166" s="128"/>
      <c r="S166" s="133"/>
      <c r="U166" s="75"/>
      <c r="V166" s="130"/>
      <c r="AA166" s="75"/>
      <c r="AB166" s="130"/>
      <c r="AE166" s="128"/>
      <c r="AG166" s="133"/>
      <c r="AI166" s="75"/>
      <c r="AJ166" s="130"/>
      <c r="AK166" s="130"/>
      <c r="AL166" s="130"/>
      <c r="AM166" s="130"/>
      <c r="AO166" s="75"/>
      <c r="AP166" s="130"/>
      <c r="AS166" s="128"/>
      <c r="AU166" s="133"/>
      <c r="AW166" s="75"/>
      <c r="AX166" s="130"/>
      <c r="BC166" s="75"/>
      <c r="BD166" s="130"/>
    </row>
    <row r="167" spans="1:56" s="74" customFormat="1" ht="12.75">
      <c r="A167" s="127"/>
      <c r="C167" s="128"/>
      <c r="E167" s="129"/>
      <c r="G167" s="75"/>
      <c r="H167" s="130"/>
      <c r="L167" s="131"/>
      <c r="M167" s="134"/>
      <c r="N167" s="131"/>
      <c r="O167" s="75"/>
      <c r="Q167" s="128"/>
      <c r="S167" s="133"/>
      <c r="U167" s="75"/>
      <c r="V167" s="130"/>
      <c r="AA167" s="75"/>
      <c r="AB167" s="130"/>
      <c r="AE167" s="128"/>
      <c r="AG167" s="133"/>
      <c r="AI167" s="75"/>
      <c r="AJ167" s="130"/>
      <c r="AK167" s="130"/>
      <c r="AL167" s="130"/>
      <c r="AM167" s="130"/>
      <c r="AO167" s="75"/>
      <c r="AP167" s="130"/>
      <c r="AS167" s="128"/>
      <c r="AU167" s="133"/>
      <c r="AW167" s="75"/>
      <c r="AX167" s="130"/>
      <c r="BC167" s="75"/>
      <c r="BD167" s="130"/>
    </row>
    <row r="168" spans="1:56" s="74" customFormat="1" ht="12.75">
      <c r="A168" s="127"/>
      <c r="C168" s="128"/>
      <c r="E168" s="129"/>
      <c r="G168" s="75"/>
      <c r="H168" s="130"/>
      <c r="L168" s="131"/>
      <c r="M168" s="134"/>
      <c r="N168" s="131"/>
      <c r="O168" s="75"/>
      <c r="Q168" s="128"/>
      <c r="S168" s="133"/>
      <c r="U168" s="75"/>
      <c r="V168" s="130"/>
      <c r="AA168" s="75"/>
      <c r="AB168" s="130"/>
      <c r="AE168" s="128"/>
      <c r="AG168" s="133"/>
      <c r="AI168" s="75"/>
      <c r="AJ168" s="130"/>
      <c r="AK168" s="130"/>
      <c r="AL168" s="130"/>
      <c r="AM168" s="130"/>
      <c r="AO168" s="75"/>
      <c r="AP168" s="130"/>
      <c r="AS168" s="128"/>
      <c r="AU168" s="133"/>
      <c r="AW168" s="75"/>
      <c r="AX168" s="130"/>
      <c r="BC168" s="75"/>
      <c r="BD168" s="130"/>
    </row>
    <row r="169" spans="1:56" s="74" customFormat="1" ht="12.75">
      <c r="A169" s="127"/>
      <c r="C169" s="128"/>
      <c r="E169" s="129"/>
      <c r="G169" s="75"/>
      <c r="H169" s="130"/>
      <c r="L169" s="131"/>
      <c r="M169" s="134"/>
      <c r="N169" s="131"/>
      <c r="O169" s="75"/>
      <c r="Q169" s="128"/>
      <c r="S169" s="133"/>
      <c r="U169" s="75"/>
      <c r="V169" s="130"/>
      <c r="AA169" s="75"/>
      <c r="AB169" s="130"/>
      <c r="AE169" s="128"/>
      <c r="AG169" s="133"/>
      <c r="AI169" s="75"/>
      <c r="AJ169" s="130"/>
      <c r="AK169" s="130"/>
      <c r="AL169" s="130"/>
      <c r="AM169" s="130"/>
      <c r="AO169" s="75"/>
      <c r="AP169" s="130"/>
      <c r="AS169" s="128"/>
      <c r="AU169" s="133"/>
      <c r="AW169" s="75"/>
      <c r="AX169" s="130"/>
      <c r="BC169" s="75"/>
      <c r="BD169" s="130"/>
    </row>
    <row r="170" spans="1:56" s="74" customFormat="1" ht="12.75">
      <c r="A170" s="127"/>
      <c r="C170" s="128"/>
      <c r="E170" s="129"/>
      <c r="G170" s="75"/>
      <c r="H170" s="130"/>
      <c r="L170" s="131"/>
      <c r="M170" s="134"/>
      <c r="N170" s="131"/>
      <c r="O170" s="75"/>
      <c r="Q170" s="128"/>
      <c r="S170" s="133"/>
      <c r="U170" s="75"/>
      <c r="V170" s="130"/>
      <c r="AA170" s="75"/>
      <c r="AB170" s="130"/>
      <c r="AE170" s="128"/>
      <c r="AG170" s="133"/>
      <c r="AI170" s="75"/>
      <c r="AJ170" s="130"/>
      <c r="AK170" s="130"/>
      <c r="AL170" s="130"/>
      <c r="AM170" s="130"/>
      <c r="AO170" s="75"/>
      <c r="AP170" s="130"/>
      <c r="AS170" s="128"/>
      <c r="AU170" s="133"/>
      <c r="AW170" s="75"/>
      <c r="AX170" s="130"/>
      <c r="BC170" s="75"/>
      <c r="BD170" s="130"/>
    </row>
    <row r="171" spans="1:56" s="74" customFormat="1" ht="12.75">
      <c r="A171" s="127"/>
      <c r="C171" s="128"/>
      <c r="E171" s="129"/>
      <c r="G171" s="75"/>
      <c r="H171" s="130"/>
      <c r="L171" s="131"/>
      <c r="M171" s="134"/>
      <c r="N171" s="131"/>
      <c r="O171" s="75"/>
      <c r="Q171" s="128"/>
      <c r="S171" s="133"/>
      <c r="U171" s="75"/>
      <c r="V171" s="130"/>
      <c r="AA171" s="75"/>
      <c r="AB171" s="130"/>
      <c r="AE171" s="128"/>
      <c r="AG171" s="133"/>
      <c r="AI171" s="75"/>
      <c r="AJ171" s="130"/>
      <c r="AK171" s="130"/>
      <c r="AL171" s="130"/>
      <c r="AM171" s="130"/>
      <c r="AO171" s="75"/>
      <c r="AP171" s="130"/>
      <c r="AS171" s="128"/>
      <c r="AU171" s="133"/>
      <c r="AW171" s="75"/>
      <c r="AX171" s="130"/>
      <c r="BC171" s="75"/>
      <c r="BD171" s="130"/>
    </row>
    <row r="172" spans="1:56" s="74" customFormat="1" ht="12.75">
      <c r="A172" s="127"/>
      <c r="C172" s="128"/>
      <c r="E172" s="129"/>
      <c r="G172" s="75"/>
      <c r="H172" s="130"/>
      <c r="L172" s="131"/>
      <c r="M172" s="134"/>
      <c r="N172" s="131"/>
      <c r="O172" s="75"/>
      <c r="Q172" s="128"/>
      <c r="S172" s="133"/>
      <c r="U172" s="75"/>
      <c r="V172" s="130"/>
      <c r="AA172" s="75"/>
      <c r="AB172" s="130"/>
      <c r="AE172" s="128"/>
      <c r="AG172" s="133"/>
      <c r="AI172" s="75"/>
      <c r="AJ172" s="130"/>
      <c r="AK172" s="130"/>
      <c r="AL172" s="130"/>
      <c r="AM172" s="130"/>
      <c r="AO172" s="75"/>
      <c r="AP172" s="130"/>
      <c r="AS172" s="128"/>
      <c r="AU172" s="133"/>
      <c r="AW172" s="75"/>
      <c r="AX172" s="130"/>
      <c r="BC172" s="75"/>
      <c r="BD172" s="130"/>
    </row>
    <row r="173" spans="1:56" s="74" customFormat="1" ht="12.75">
      <c r="A173" s="127"/>
      <c r="C173" s="128"/>
      <c r="E173" s="129"/>
      <c r="G173" s="75"/>
      <c r="H173" s="130"/>
      <c r="L173" s="131"/>
      <c r="M173" s="134"/>
      <c r="N173" s="131"/>
      <c r="O173" s="75"/>
      <c r="Q173" s="128"/>
      <c r="S173" s="133"/>
      <c r="U173" s="75"/>
      <c r="V173" s="130"/>
      <c r="AA173" s="75"/>
      <c r="AB173" s="130"/>
      <c r="AE173" s="128"/>
      <c r="AG173" s="133"/>
      <c r="AI173" s="75"/>
      <c r="AJ173" s="130"/>
      <c r="AK173" s="130"/>
      <c r="AL173" s="130"/>
      <c r="AM173" s="130"/>
      <c r="AO173" s="75"/>
      <c r="AP173" s="130"/>
      <c r="AS173" s="128"/>
      <c r="AU173" s="133"/>
      <c r="AW173" s="75"/>
      <c r="AX173" s="130"/>
      <c r="BC173" s="75"/>
      <c r="BD173" s="130"/>
    </row>
    <row r="174" spans="1:56" s="74" customFormat="1" ht="12.75">
      <c r="A174" s="127"/>
      <c r="C174" s="128"/>
      <c r="E174" s="129"/>
      <c r="G174" s="75"/>
      <c r="H174" s="130"/>
      <c r="L174" s="131"/>
      <c r="M174" s="134"/>
      <c r="N174" s="131"/>
      <c r="O174" s="75"/>
      <c r="Q174" s="128"/>
      <c r="S174" s="133"/>
      <c r="U174" s="75"/>
      <c r="V174" s="130"/>
      <c r="AA174" s="75"/>
      <c r="AB174" s="130"/>
      <c r="AE174" s="128"/>
      <c r="AG174" s="133"/>
      <c r="AI174" s="75"/>
      <c r="AJ174" s="130"/>
      <c r="AK174" s="130"/>
      <c r="AL174" s="130"/>
      <c r="AM174" s="130"/>
      <c r="AO174" s="75"/>
      <c r="AP174" s="130"/>
      <c r="AS174" s="128"/>
      <c r="AU174" s="133"/>
      <c r="AW174" s="75"/>
      <c r="AX174" s="130"/>
      <c r="BC174" s="75"/>
      <c r="BD174" s="130"/>
    </row>
    <row r="175" spans="1:56" s="74" customFormat="1" ht="12.75">
      <c r="A175" s="127"/>
      <c r="C175" s="128"/>
      <c r="E175" s="129"/>
      <c r="G175" s="75"/>
      <c r="H175" s="130"/>
      <c r="L175" s="131"/>
      <c r="M175" s="134"/>
      <c r="N175" s="131"/>
      <c r="O175" s="75"/>
      <c r="Q175" s="128"/>
      <c r="S175" s="133"/>
      <c r="U175" s="75"/>
      <c r="V175" s="130"/>
      <c r="AA175" s="75"/>
      <c r="AB175" s="130"/>
      <c r="AE175" s="128"/>
      <c r="AG175" s="133"/>
      <c r="AI175" s="75"/>
      <c r="AJ175" s="130"/>
      <c r="AK175" s="130"/>
      <c r="AL175" s="130"/>
      <c r="AM175" s="130"/>
      <c r="AO175" s="75"/>
      <c r="AP175" s="130"/>
      <c r="AS175" s="128"/>
      <c r="AU175" s="133"/>
      <c r="AW175" s="75"/>
      <c r="AX175" s="130"/>
      <c r="BC175" s="75"/>
      <c r="BD175" s="130"/>
    </row>
    <row r="176" spans="1:56" s="74" customFormat="1" ht="12.75">
      <c r="A176" s="127"/>
      <c r="C176" s="128"/>
      <c r="E176" s="129"/>
      <c r="G176" s="75"/>
      <c r="H176" s="130"/>
      <c r="L176" s="131"/>
      <c r="M176" s="134"/>
      <c r="N176" s="131"/>
      <c r="O176" s="75"/>
      <c r="Q176" s="128"/>
      <c r="S176" s="133"/>
      <c r="U176" s="75"/>
      <c r="V176" s="130"/>
      <c r="AA176" s="75"/>
      <c r="AB176" s="130"/>
      <c r="AE176" s="128"/>
      <c r="AG176" s="133"/>
      <c r="AI176" s="75"/>
      <c r="AJ176" s="130"/>
      <c r="AK176" s="130"/>
      <c r="AL176" s="130"/>
      <c r="AM176" s="130"/>
      <c r="AO176" s="75"/>
      <c r="AP176" s="130"/>
      <c r="AS176" s="128"/>
      <c r="AU176" s="133"/>
      <c r="AW176" s="75"/>
      <c r="AX176" s="130"/>
      <c r="BC176" s="75"/>
      <c r="BD176" s="130"/>
    </row>
    <row r="177" spans="1:56" s="74" customFormat="1" ht="12.75">
      <c r="A177" s="127"/>
      <c r="C177" s="128"/>
      <c r="E177" s="129"/>
      <c r="G177" s="75"/>
      <c r="H177" s="130"/>
      <c r="L177" s="131"/>
      <c r="M177" s="134"/>
      <c r="N177" s="131"/>
      <c r="O177" s="75"/>
      <c r="Q177" s="128"/>
      <c r="S177" s="133"/>
      <c r="U177" s="75"/>
      <c r="V177" s="130"/>
      <c r="AA177" s="75"/>
      <c r="AB177" s="130"/>
      <c r="AE177" s="128"/>
      <c r="AG177" s="133"/>
      <c r="AI177" s="75"/>
      <c r="AJ177" s="130"/>
      <c r="AK177" s="130"/>
      <c r="AL177" s="130"/>
      <c r="AM177" s="130"/>
      <c r="AO177" s="75"/>
      <c r="AP177" s="130"/>
      <c r="AS177" s="128"/>
      <c r="AU177" s="133"/>
      <c r="AW177" s="75"/>
      <c r="AX177" s="130"/>
      <c r="BC177" s="75"/>
      <c r="BD177" s="130"/>
    </row>
    <row r="178" spans="1:56" s="74" customFormat="1" ht="12.75">
      <c r="A178" s="127"/>
      <c r="C178" s="128"/>
      <c r="E178" s="129"/>
      <c r="G178" s="75"/>
      <c r="H178" s="130"/>
      <c r="L178" s="131"/>
      <c r="M178" s="134"/>
      <c r="N178" s="131"/>
      <c r="O178" s="75"/>
      <c r="Q178" s="128"/>
      <c r="S178" s="133"/>
      <c r="U178" s="75"/>
      <c r="V178" s="130"/>
      <c r="AA178" s="75"/>
      <c r="AB178" s="130"/>
      <c r="AE178" s="128"/>
      <c r="AG178" s="133"/>
      <c r="AI178" s="75"/>
      <c r="AJ178" s="130"/>
      <c r="AK178" s="130"/>
      <c r="AL178" s="130"/>
      <c r="AM178" s="130"/>
      <c r="AO178" s="75"/>
      <c r="AP178" s="130"/>
      <c r="AS178" s="128"/>
      <c r="AU178" s="133"/>
      <c r="AW178" s="75"/>
      <c r="AX178" s="130"/>
      <c r="BC178" s="75"/>
      <c r="BD178" s="130"/>
    </row>
    <row r="179" spans="1:56" s="74" customFormat="1" ht="12.75">
      <c r="A179" s="127"/>
      <c r="C179" s="128"/>
      <c r="E179" s="129"/>
      <c r="G179" s="75"/>
      <c r="H179" s="130"/>
      <c r="L179" s="131"/>
      <c r="M179" s="134"/>
      <c r="N179" s="131"/>
      <c r="O179" s="75"/>
      <c r="Q179" s="128"/>
      <c r="S179" s="133"/>
      <c r="U179" s="75"/>
      <c r="V179" s="130"/>
      <c r="AA179" s="75"/>
      <c r="AB179" s="130"/>
      <c r="AE179" s="128"/>
      <c r="AG179" s="133"/>
      <c r="AI179" s="75"/>
      <c r="AJ179" s="130"/>
      <c r="AK179" s="130"/>
      <c r="AL179" s="130"/>
      <c r="AM179" s="130"/>
      <c r="AO179" s="75"/>
      <c r="AP179" s="130"/>
      <c r="AS179" s="128"/>
      <c r="AU179" s="133"/>
      <c r="AW179" s="75"/>
      <c r="AX179" s="130"/>
      <c r="BC179" s="75"/>
      <c r="BD179" s="130"/>
    </row>
    <row r="180" spans="1:56" s="74" customFormat="1" ht="12.75">
      <c r="A180" s="127"/>
      <c r="C180" s="128"/>
      <c r="E180" s="129"/>
      <c r="G180" s="75"/>
      <c r="H180" s="130"/>
      <c r="L180" s="131"/>
      <c r="M180" s="134"/>
      <c r="N180" s="131"/>
      <c r="O180" s="75"/>
      <c r="Q180" s="128"/>
      <c r="S180" s="133"/>
      <c r="U180" s="75"/>
      <c r="V180" s="130"/>
      <c r="AA180" s="75"/>
      <c r="AB180" s="130"/>
      <c r="AE180" s="128"/>
      <c r="AG180" s="133"/>
      <c r="AI180" s="75"/>
      <c r="AJ180" s="130"/>
      <c r="AK180" s="130"/>
      <c r="AL180" s="130"/>
      <c r="AM180" s="130"/>
      <c r="AO180" s="75"/>
      <c r="AP180" s="130"/>
      <c r="AS180" s="128"/>
      <c r="AU180" s="133"/>
      <c r="AW180" s="75"/>
      <c r="AX180" s="130"/>
      <c r="BC180" s="75"/>
      <c r="BD180" s="130"/>
    </row>
    <row r="181" spans="1:56" s="74" customFormat="1" ht="12.75">
      <c r="A181" s="127"/>
      <c r="C181" s="128"/>
      <c r="E181" s="129"/>
      <c r="G181" s="75"/>
      <c r="H181" s="130"/>
      <c r="L181" s="131"/>
      <c r="M181" s="134"/>
      <c r="N181" s="131"/>
      <c r="O181" s="75"/>
      <c r="Q181" s="128"/>
      <c r="S181" s="133"/>
      <c r="U181" s="75"/>
      <c r="V181" s="130"/>
      <c r="AA181" s="75"/>
      <c r="AB181" s="130"/>
      <c r="AE181" s="128"/>
      <c r="AG181" s="133"/>
      <c r="AI181" s="75"/>
      <c r="AJ181" s="130"/>
      <c r="AK181" s="130"/>
      <c r="AL181" s="130"/>
      <c r="AM181" s="130"/>
      <c r="AO181" s="75"/>
      <c r="AP181" s="130"/>
      <c r="AS181" s="128"/>
      <c r="AU181" s="133"/>
      <c r="AW181" s="75"/>
      <c r="AX181" s="130"/>
      <c r="BC181" s="75"/>
      <c r="BD181" s="130"/>
    </row>
    <row r="182" spans="1:56" s="74" customFormat="1" ht="12.75">
      <c r="A182" s="127"/>
      <c r="C182" s="128"/>
      <c r="E182" s="129"/>
      <c r="G182" s="75"/>
      <c r="H182" s="130"/>
      <c r="L182" s="131"/>
      <c r="M182" s="134"/>
      <c r="N182" s="131"/>
      <c r="O182" s="75"/>
      <c r="Q182" s="128"/>
      <c r="S182" s="133"/>
      <c r="U182" s="75"/>
      <c r="V182" s="130"/>
      <c r="AA182" s="75"/>
      <c r="AB182" s="130"/>
      <c r="AE182" s="128"/>
      <c r="AG182" s="133"/>
      <c r="AI182" s="75"/>
      <c r="AJ182" s="130"/>
      <c r="AK182" s="130"/>
      <c r="AL182" s="130"/>
      <c r="AM182" s="130"/>
      <c r="AO182" s="75"/>
      <c r="AP182" s="130"/>
      <c r="AS182" s="128"/>
      <c r="AU182" s="133"/>
      <c r="AW182" s="75"/>
      <c r="AX182" s="130"/>
      <c r="BC182" s="75"/>
      <c r="BD182" s="130"/>
    </row>
    <row r="183" spans="1:56" s="74" customFormat="1" ht="12.75">
      <c r="A183" s="127"/>
      <c r="C183" s="128"/>
      <c r="E183" s="129"/>
      <c r="G183" s="75"/>
      <c r="H183" s="130"/>
      <c r="L183" s="131"/>
      <c r="M183" s="134"/>
      <c r="N183" s="131"/>
      <c r="O183" s="75"/>
      <c r="Q183" s="128"/>
      <c r="S183" s="133"/>
      <c r="U183" s="75"/>
      <c r="V183" s="130"/>
      <c r="AA183" s="75"/>
      <c r="AB183" s="130"/>
      <c r="AE183" s="128"/>
      <c r="AG183" s="133"/>
      <c r="AI183" s="75"/>
      <c r="AJ183" s="130"/>
      <c r="AK183" s="130"/>
      <c r="AL183" s="130"/>
      <c r="AM183" s="130"/>
      <c r="AO183" s="75"/>
      <c r="AP183" s="130"/>
      <c r="AS183" s="128"/>
      <c r="AU183" s="133"/>
      <c r="AW183" s="75"/>
      <c r="AX183" s="130"/>
      <c r="BC183" s="75"/>
      <c r="BD183" s="130"/>
    </row>
    <row r="184" spans="1:56" s="74" customFormat="1" ht="12.75">
      <c r="A184" s="127"/>
      <c r="C184" s="128"/>
      <c r="E184" s="129"/>
      <c r="G184" s="75"/>
      <c r="H184" s="130"/>
      <c r="L184" s="131"/>
      <c r="M184" s="134"/>
      <c r="N184" s="131"/>
      <c r="O184" s="75"/>
      <c r="Q184" s="128"/>
      <c r="S184" s="133"/>
      <c r="U184" s="75"/>
      <c r="V184" s="130"/>
      <c r="AA184" s="75"/>
      <c r="AB184" s="130"/>
      <c r="AE184" s="128"/>
      <c r="AG184" s="133"/>
      <c r="AI184" s="75"/>
      <c r="AJ184" s="130"/>
      <c r="AK184" s="130"/>
      <c r="AL184" s="130"/>
      <c r="AM184" s="130"/>
      <c r="AO184" s="75"/>
      <c r="AP184" s="130"/>
      <c r="AS184" s="128"/>
      <c r="AU184" s="133"/>
      <c r="AW184" s="75"/>
      <c r="AX184" s="130"/>
      <c r="BC184" s="75"/>
      <c r="BD184" s="130"/>
    </row>
    <row r="185" spans="1:56" s="74" customFormat="1" ht="12.75">
      <c r="A185" s="127"/>
      <c r="C185" s="128"/>
      <c r="E185" s="129"/>
      <c r="G185" s="75"/>
      <c r="H185" s="130"/>
      <c r="L185" s="131"/>
      <c r="M185" s="134"/>
      <c r="N185" s="131"/>
      <c r="O185" s="75"/>
      <c r="Q185" s="128"/>
      <c r="S185" s="133"/>
      <c r="U185" s="75"/>
      <c r="V185" s="130"/>
      <c r="AA185" s="75"/>
      <c r="AB185" s="130"/>
      <c r="AE185" s="128"/>
      <c r="AG185" s="133"/>
      <c r="AI185" s="75"/>
      <c r="AJ185" s="130"/>
      <c r="AK185" s="130"/>
      <c r="AL185" s="130"/>
      <c r="AM185" s="130"/>
      <c r="AO185" s="75"/>
      <c r="AP185" s="130"/>
      <c r="AS185" s="128"/>
      <c r="AU185" s="133"/>
      <c r="AW185" s="75"/>
      <c r="AX185" s="130"/>
      <c r="BC185" s="75"/>
      <c r="BD185" s="130"/>
    </row>
    <row r="186" spans="1:56" s="74" customFormat="1" ht="12.75">
      <c r="A186" s="127"/>
      <c r="C186" s="128"/>
      <c r="E186" s="129"/>
      <c r="G186" s="75"/>
      <c r="H186" s="130"/>
      <c r="L186" s="131"/>
      <c r="M186" s="134"/>
      <c r="N186" s="131"/>
      <c r="O186" s="75"/>
      <c r="Q186" s="128"/>
      <c r="S186" s="133"/>
      <c r="U186" s="75"/>
      <c r="V186" s="130"/>
      <c r="AA186" s="75"/>
      <c r="AB186" s="130"/>
      <c r="AE186" s="128"/>
      <c r="AG186" s="133"/>
      <c r="AI186" s="75"/>
      <c r="AJ186" s="130"/>
      <c r="AK186" s="130"/>
      <c r="AL186" s="130"/>
      <c r="AM186" s="130"/>
      <c r="AO186" s="75"/>
      <c r="AP186" s="130"/>
      <c r="AS186" s="128"/>
      <c r="AU186" s="133"/>
      <c r="AW186" s="75"/>
      <c r="AX186" s="130"/>
      <c r="BC186" s="75"/>
      <c r="BD186" s="130"/>
    </row>
    <row r="187" spans="1:56" s="74" customFormat="1" ht="12.75">
      <c r="A187" s="127"/>
      <c r="C187" s="128"/>
      <c r="E187" s="129"/>
      <c r="G187" s="75"/>
      <c r="H187" s="130"/>
      <c r="L187" s="131"/>
      <c r="M187" s="134"/>
      <c r="N187" s="131"/>
      <c r="O187" s="75"/>
      <c r="Q187" s="128"/>
      <c r="S187" s="133"/>
      <c r="U187" s="75"/>
      <c r="V187" s="130"/>
      <c r="AA187" s="75"/>
      <c r="AB187" s="130"/>
      <c r="AE187" s="128"/>
      <c r="AG187" s="133"/>
      <c r="AI187" s="75"/>
      <c r="AJ187" s="130"/>
      <c r="AK187" s="130"/>
      <c r="AL187" s="130"/>
      <c r="AM187" s="130"/>
      <c r="AO187" s="75"/>
      <c r="AP187" s="130"/>
      <c r="AS187" s="128"/>
      <c r="AU187" s="133"/>
      <c r="AW187" s="75"/>
      <c r="AX187" s="130"/>
      <c r="BC187" s="75"/>
      <c r="BD187" s="130"/>
    </row>
    <row r="188" spans="1:56" s="74" customFormat="1" ht="12.75">
      <c r="A188" s="127"/>
      <c r="C188" s="128"/>
      <c r="E188" s="129"/>
      <c r="G188" s="75"/>
      <c r="H188" s="130"/>
      <c r="L188" s="131"/>
      <c r="M188" s="134"/>
      <c r="N188" s="131"/>
      <c r="O188" s="75"/>
      <c r="Q188" s="128"/>
      <c r="S188" s="133"/>
      <c r="U188" s="75"/>
      <c r="V188" s="130"/>
      <c r="AA188" s="75"/>
      <c r="AB188" s="130"/>
      <c r="AE188" s="128"/>
      <c r="AG188" s="133"/>
      <c r="AI188" s="75"/>
      <c r="AJ188" s="130"/>
      <c r="AK188" s="130"/>
      <c r="AL188" s="130"/>
      <c r="AM188" s="130"/>
      <c r="AO188" s="75"/>
      <c r="AP188" s="130"/>
      <c r="AS188" s="128"/>
      <c r="AU188" s="133"/>
      <c r="AW188" s="75"/>
      <c r="AX188" s="130"/>
      <c r="BC188" s="75"/>
      <c r="BD188" s="130"/>
    </row>
    <row r="189" spans="1:56" s="74" customFormat="1" ht="12.75">
      <c r="A189" s="127"/>
      <c r="C189" s="128"/>
      <c r="E189" s="129"/>
      <c r="G189" s="75"/>
      <c r="H189" s="130"/>
      <c r="L189" s="131"/>
      <c r="M189" s="134"/>
      <c r="N189" s="131"/>
      <c r="O189" s="75"/>
      <c r="Q189" s="128"/>
      <c r="S189" s="133"/>
      <c r="U189" s="75"/>
      <c r="V189" s="130"/>
      <c r="AA189" s="75"/>
      <c r="AB189" s="130"/>
      <c r="AE189" s="128"/>
      <c r="AG189" s="133"/>
      <c r="AI189" s="75"/>
      <c r="AJ189" s="130"/>
      <c r="AK189" s="130"/>
      <c r="AL189" s="130"/>
      <c r="AM189" s="130"/>
      <c r="AO189" s="75"/>
      <c r="AP189" s="130"/>
      <c r="AS189" s="128"/>
      <c r="AU189" s="133"/>
      <c r="AW189" s="75"/>
      <c r="AX189" s="130"/>
      <c r="BC189" s="75"/>
      <c r="BD189" s="130"/>
    </row>
    <row r="190" spans="1:56" s="74" customFormat="1" ht="12.75">
      <c r="A190" s="127"/>
      <c r="C190" s="128"/>
      <c r="E190" s="129"/>
      <c r="G190" s="75"/>
      <c r="H190" s="130"/>
      <c r="L190" s="131"/>
      <c r="M190" s="134"/>
      <c r="N190" s="131"/>
      <c r="O190" s="75"/>
      <c r="Q190" s="128"/>
      <c r="S190" s="133"/>
      <c r="U190" s="75"/>
      <c r="V190" s="130"/>
      <c r="AA190" s="75"/>
      <c r="AB190" s="130"/>
      <c r="AE190" s="128"/>
      <c r="AG190" s="133"/>
      <c r="AI190" s="75"/>
      <c r="AJ190" s="130"/>
      <c r="AK190" s="130"/>
      <c r="AL190" s="130"/>
      <c r="AM190" s="130"/>
      <c r="AO190" s="75"/>
      <c r="AP190" s="130"/>
      <c r="AS190" s="128"/>
      <c r="AU190" s="133"/>
      <c r="AW190" s="75"/>
      <c r="AX190" s="130"/>
      <c r="BC190" s="75"/>
      <c r="BD190" s="130"/>
    </row>
    <row r="191" spans="1:56" s="74" customFormat="1" ht="12.75">
      <c r="A191" s="127"/>
      <c r="C191" s="128"/>
      <c r="E191" s="129"/>
      <c r="G191" s="75"/>
      <c r="H191" s="130"/>
      <c r="L191" s="131"/>
      <c r="M191" s="134"/>
      <c r="N191" s="131"/>
      <c r="O191" s="75"/>
      <c r="Q191" s="128"/>
      <c r="S191" s="133"/>
      <c r="U191" s="75"/>
      <c r="V191" s="130"/>
      <c r="AA191" s="75"/>
      <c r="AB191" s="130"/>
      <c r="AE191" s="128"/>
      <c r="AG191" s="133"/>
      <c r="AI191" s="75"/>
      <c r="AJ191" s="130"/>
      <c r="AK191" s="130"/>
      <c r="AL191" s="130"/>
      <c r="AM191" s="130"/>
      <c r="AO191" s="75"/>
      <c r="AP191" s="130"/>
      <c r="AS191" s="128"/>
      <c r="AU191" s="133"/>
      <c r="AW191" s="75"/>
      <c r="AX191" s="130"/>
      <c r="BC191" s="75"/>
      <c r="BD191" s="130"/>
    </row>
    <row r="192" spans="1:56" s="74" customFormat="1" ht="12.75">
      <c r="A192" s="127"/>
      <c r="C192" s="128"/>
      <c r="E192" s="129"/>
      <c r="G192" s="75"/>
      <c r="H192" s="130"/>
      <c r="L192" s="131"/>
      <c r="M192" s="134"/>
      <c r="N192" s="131"/>
      <c r="O192" s="75"/>
      <c r="Q192" s="128"/>
      <c r="S192" s="133"/>
      <c r="U192" s="75"/>
      <c r="V192" s="130"/>
      <c r="AA192" s="75"/>
      <c r="AB192" s="130"/>
      <c r="AE192" s="128"/>
      <c r="AG192" s="133"/>
      <c r="AI192" s="75"/>
      <c r="AJ192" s="130"/>
      <c r="AK192" s="130"/>
      <c r="AL192" s="130"/>
      <c r="AM192" s="130"/>
      <c r="AO192" s="75"/>
      <c r="AP192" s="130"/>
      <c r="AS192" s="128"/>
      <c r="AU192" s="133"/>
      <c r="AW192" s="75"/>
      <c r="AX192" s="130"/>
      <c r="BC192" s="75"/>
      <c r="BD192" s="130"/>
    </row>
    <row r="193" spans="1:56" s="74" customFormat="1" ht="12.75">
      <c r="A193" s="127"/>
      <c r="C193" s="128"/>
      <c r="E193" s="129"/>
      <c r="G193" s="75"/>
      <c r="H193" s="130"/>
      <c r="L193" s="131"/>
      <c r="M193" s="134"/>
      <c r="N193" s="131"/>
      <c r="O193" s="75"/>
      <c r="Q193" s="128"/>
      <c r="S193" s="133"/>
      <c r="U193" s="75"/>
      <c r="V193" s="130"/>
      <c r="AA193" s="75"/>
      <c r="AB193" s="130"/>
      <c r="AE193" s="128"/>
      <c r="AG193" s="133"/>
      <c r="AI193" s="75"/>
      <c r="AJ193" s="130"/>
      <c r="AK193" s="130"/>
      <c r="AL193" s="130"/>
      <c r="AM193" s="130"/>
      <c r="AO193" s="75"/>
      <c r="AP193" s="130"/>
      <c r="AS193" s="128"/>
      <c r="AU193" s="133"/>
      <c r="AW193" s="75"/>
      <c r="AX193" s="130"/>
      <c r="BC193" s="75"/>
      <c r="BD193" s="130"/>
    </row>
    <row r="194" spans="1:56" s="74" customFormat="1" ht="12.75">
      <c r="A194" s="127"/>
      <c r="C194" s="128"/>
      <c r="E194" s="129"/>
      <c r="G194" s="75"/>
      <c r="H194" s="130"/>
      <c r="L194" s="131"/>
      <c r="M194" s="134"/>
      <c r="N194" s="131"/>
      <c r="O194" s="75"/>
      <c r="Q194" s="128"/>
      <c r="S194" s="133"/>
      <c r="U194" s="75"/>
      <c r="V194" s="130"/>
      <c r="AA194" s="75"/>
      <c r="AB194" s="130"/>
      <c r="AE194" s="128"/>
      <c r="AG194" s="133"/>
      <c r="AI194" s="75"/>
      <c r="AJ194" s="130"/>
      <c r="AK194" s="130"/>
      <c r="AL194" s="130"/>
      <c r="AM194" s="130"/>
      <c r="AO194" s="75"/>
      <c r="AP194" s="130"/>
      <c r="AS194" s="128"/>
      <c r="AU194" s="133"/>
      <c r="AW194" s="75"/>
      <c r="AX194" s="130"/>
      <c r="BC194" s="75"/>
      <c r="BD194" s="130"/>
    </row>
    <row r="195" spans="1:56" s="74" customFormat="1" ht="12.75">
      <c r="A195" s="127"/>
      <c r="C195" s="128"/>
      <c r="E195" s="129"/>
      <c r="G195" s="75"/>
      <c r="H195" s="130"/>
      <c r="L195" s="131"/>
      <c r="M195" s="134"/>
      <c r="N195" s="131"/>
      <c r="O195" s="75"/>
      <c r="Q195" s="128"/>
      <c r="S195" s="133"/>
      <c r="U195" s="75"/>
      <c r="V195" s="130"/>
      <c r="AA195" s="75"/>
      <c r="AB195" s="130"/>
      <c r="AE195" s="128"/>
      <c r="AG195" s="133"/>
      <c r="AI195" s="75"/>
      <c r="AJ195" s="130"/>
      <c r="AK195" s="130"/>
      <c r="AL195" s="130"/>
      <c r="AM195" s="130"/>
      <c r="AO195" s="75"/>
      <c r="AP195" s="130"/>
      <c r="AS195" s="128"/>
      <c r="AU195" s="133"/>
      <c r="AW195" s="75"/>
      <c r="AX195" s="130"/>
      <c r="BC195" s="75"/>
      <c r="BD195" s="130"/>
    </row>
    <row r="196" spans="1:56" s="74" customFormat="1" ht="12.75">
      <c r="A196" s="127"/>
      <c r="C196" s="128"/>
      <c r="E196" s="129"/>
      <c r="G196" s="75"/>
      <c r="H196" s="130"/>
      <c r="L196" s="131"/>
      <c r="M196" s="134"/>
      <c r="N196" s="131"/>
      <c r="O196" s="75"/>
      <c r="Q196" s="128"/>
      <c r="S196" s="133"/>
      <c r="U196" s="75"/>
      <c r="V196" s="130"/>
      <c r="AA196" s="75"/>
      <c r="AB196" s="130"/>
      <c r="AE196" s="128"/>
      <c r="AG196" s="133"/>
      <c r="AI196" s="75"/>
      <c r="AJ196" s="130"/>
      <c r="AK196" s="130"/>
      <c r="AL196" s="130"/>
      <c r="AM196" s="130"/>
      <c r="AO196" s="75"/>
      <c r="AP196" s="130"/>
      <c r="AS196" s="128"/>
      <c r="AU196" s="133"/>
      <c r="AW196" s="75"/>
      <c r="AX196" s="130"/>
      <c r="BC196" s="75"/>
      <c r="BD196" s="130"/>
    </row>
    <row r="197" spans="1:56" s="74" customFormat="1" ht="12.75">
      <c r="A197" s="127"/>
      <c r="C197" s="128"/>
      <c r="E197" s="129"/>
      <c r="G197" s="75"/>
      <c r="H197" s="130"/>
      <c r="L197" s="131"/>
      <c r="M197" s="134"/>
      <c r="N197" s="131"/>
      <c r="O197" s="75"/>
      <c r="Q197" s="128"/>
      <c r="S197" s="133"/>
      <c r="U197" s="75"/>
      <c r="V197" s="130"/>
      <c r="AA197" s="75"/>
      <c r="AB197" s="130"/>
      <c r="AE197" s="128"/>
      <c r="AG197" s="133"/>
      <c r="AI197" s="75"/>
      <c r="AJ197" s="130"/>
      <c r="AK197" s="130"/>
      <c r="AL197" s="130"/>
      <c r="AM197" s="130"/>
      <c r="AO197" s="75"/>
      <c r="AP197" s="130"/>
      <c r="AS197" s="128"/>
      <c r="AU197" s="133"/>
      <c r="AW197" s="75"/>
      <c r="AX197" s="130"/>
      <c r="BC197" s="75"/>
      <c r="BD197" s="130"/>
    </row>
    <row r="198" spans="1:56" s="74" customFormat="1" ht="12.75">
      <c r="A198" s="127"/>
      <c r="C198" s="128"/>
      <c r="E198" s="129"/>
      <c r="G198" s="75"/>
      <c r="H198" s="130"/>
      <c r="L198" s="131"/>
      <c r="M198" s="134"/>
      <c r="N198" s="131"/>
      <c r="O198" s="75"/>
      <c r="Q198" s="128"/>
      <c r="S198" s="133"/>
      <c r="U198" s="75"/>
      <c r="V198" s="130"/>
      <c r="AA198" s="75"/>
      <c r="AB198" s="130"/>
      <c r="AE198" s="128"/>
      <c r="AG198" s="133"/>
      <c r="AI198" s="75"/>
      <c r="AJ198" s="130"/>
      <c r="AK198" s="130"/>
      <c r="AL198" s="130"/>
      <c r="AM198" s="130"/>
      <c r="AO198" s="75"/>
      <c r="AP198" s="130"/>
      <c r="AS198" s="128"/>
      <c r="AU198" s="133"/>
      <c r="AW198" s="75"/>
      <c r="AX198" s="130"/>
      <c r="BC198" s="75"/>
      <c r="BD198" s="130"/>
    </row>
    <row r="199" spans="1:56" s="74" customFormat="1" ht="12.75">
      <c r="A199" s="127"/>
      <c r="C199" s="128"/>
      <c r="E199" s="129"/>
      <c r="G199" s="75"/>
      <c r="H199" s="130"/>
      <c r="L199" s="131"/>
      <c r="M199" s="134"/>
      <c r="N199" s="131"/>
      <c r="O199" s="75"/>
      <c r="Q199" s="128"/>
      <c r="S199" s="133"/>
      <c r="U199" s="75"/>
      <c r="V199" s="130"/>
      <c r="AA199" s="75"/>
      <c r="AB199" s="130"/>
      <c r="AE199" s="128"/>
      <c r="AG199" s="133"/>
      <c r="AI199" s="75"/>
      <c r="AJ199" s="130"/>
      <c r="AK199" s="130"/>
      <c r="AL199" s="130"/>
      <c r="AM199" s="130"/>
      <c r="AO199" s="75"/>
      <c r="AP199" s="130"/>
      <c r="AS199" s="128"/>
      <c r="AU199" s="133"/>
      <c r="AW199" s="75"/>
      <c r="AX199" s="130"/>
      <c r="BC199" s="75"/>
      <c r="BD199" s="130"/>
    </row>
    <row r="200" spans="1:56" s="74" customFormat="1" ht="12.75">
      <c r="A200" s="127"/>
      <c r="C200" s="128"/>
      <c r="E200" s="129"/>
      <c r="G200" s="75"/>
      <c r="H200" s="130"/>
      <c r="L200" s="131"/>
      <c r="M200" s="134"/>
      <c r="N200" s="131"/>
      <c r="O200" s="75"/>
      <c r="Q200" s="128"/>
      <c r="S200" s="133"/>
      <c r="U200" s="75"/>
      <c r="V200" s="130"/>
      <c r="AA200" s="75"/>
      <c r="AB200" s="130"/>
      <c r="AE200" s="128"/>
      <c r="AG200" s="133"/>
      <c r="AI200" s="75"/>
      <c r="AJ200" s="130"/>
      <c r="AK200" s="130"/>
      <c r="AL200" s="130"/>
      <c r="AM200" s="130"/>
      <c r="AO200" s="75"/>
      <c r="AP200" s="130"/>
      <c r="AS200" s="128"/>
      <c r="AU200" s="133"/>
      <c r="AW200" s="75"/>
      <c r="AX200" s="130"/>
      <c r="BC200" s="75"/>
      <c r="BD200" s="130"/>
    </row>
    <row r="201" spans="1:56" s="74" customFormat="1" ht="12.75">
      <c r="A201" s="127"/>
      <c r="C201" s="128"/>
      <c r="E201" s="129"/>
      <c r="G201" s="75"/>
      <c r="H201" s="130"/>
      <c r="L201" s="131"/>
      <c r="M201" s="134"/>
      <c r="N201" s="131"/>
      <c r="O201" s="75"/>
      <c r="Q201" s="128"/>
      <c r="S201" s="133"/>
      <c r="U201" s="75"/>
      <c r="V201" s="130"/>
      <c r="AA201" s="75"/>
      <c r="AB201" s="130"/>
      <c r="AE201" s="128"/>
      <c r="AG201" s="133"/>
      <c r="AI201" s="75"/>
      <c r="AJ201" s="130"/>
      <c r="AK201" s="130"/>
      <c r="AL201" s="130"/>
      <c r="AM201" s="130"/>
      <c r="AO201" s="75"/>
      <c r="AP201" s="130"/>
      <c r="AS201" s="128"/>
      <c r="AU201" s="133"/>
      <c r="AW201" s="75"/>
      <c r="AX201" s="130"/>
      <c r="BC201" s="75"/>
      <c r="BD201" s="130"/>
    </row>
    <row r="202" spans="1:56" s="74" customFormat="1" ht="12.75">
      <c r="A202" s="127"/>
      <c r="C202" s="128"/>
      <c r="E202" s="129"/>
      <c r="G202" s="75"/>
      <c r="H202" s="130"/>
      <c r="L202" s="131"/>
      <c r="M202" s="134"/>
      <c r="N202" s="131"/>
      <c r="O202" s="75"/>
      <c r="Q202" s="128"/>
      <c r="S202" s="133"/>
      <c r="U202" s="75"/>
      <c r="V202" s="130"/>
      <c r="AA202" s="75"/>
      <c r="AB202" s="130"/>
      <c r="AE202" s="128"/>
      <c r="AG202" s="133"/>
      <c r="AI202" s="75"/>
      <c r="AJ202" s="130"/>
      <c r="AK202" s="130"/>
      <c r="AL202" s="130"/>
      <c r="AM202" s="130"/>
      <c r="AO202" s="75"/>
      <c r="AP202" s="130"/>
      <c r="AS202" s="128"/>
      <c r="AU202" s="133"/>
      <c r="AW202" s="75"/>
      <c r="AX202" s="130"/>
      <c r="BC202" s="75"/>
      <c r="BD202" s="130"/>
    </row>
    <row r="203" spans="1:56" s="74" customFormat="1" ht="12.75">
      <c r="A203" s="127"/>
      <c r="C203" s="128"/>
      <c r="E203" s="129"/>
      <c r="G203" s="75"/>
      <c r="H203" s="130"/>
      <c r="L203" s="131"/>
      <c r="M203" s="134"/>
      <c r="N203" s="131"/>
      <c r="O203" s="75"/>
      <c r="Q203" s="128"/>
      <c r="S203" s="133"/>
      <c r="U203" s="75"/>
      <c r="V203" s="130"/>
      <c r="AA203" s="75"/>
      <c r="AB203" s="130"/>
      <c r="AE203" s="128"/>
      <c r="AG203" s="133"/>
      <c r="AI203" s="75"/>
      <c r="AJ203" s="130"/>
      <c r="AK203" s="130"/>
      <c r="AL203" s="130"/>
      <c r="AM203" s="130"/>
      <c r="AO203" s="75"/>
      <c r="AP203" s="130"/>
      <c r="AS203" s="128"/>
      <c r="AU203" s="133"/>
      <c r="AW203" s="75"/>
      <c r="AX203" s="130"/>
      <c r="BC203" s="75"/>
      <c r="BD203" s="130"/>
    </row>
    <row r="204" spans="1:56" s="74" customFormat="1" ht="12.75">
      <c r="A204" s="127"/>
      <c r="C204" s="128"/>
      <c r="E204" s="129"/>
      <c r="G204" s="75"/>
      <c r="H204" s="130"/>
      <c r="L204" s="131"/>
      <c r="M204" s="134"/>
      <c r="N204" s="131"/>
      <c r="O204" s="75"/>
      <c r="Q204" s="128"/>
      <c r="S204" s="133"/>
      <c r="U204" s="75"/>
      <c r="V204" s="130"/>
      <c r="AA204" s="75"/>
      <c r="AB204" s="130"/>
      <c r="AE204" s="128"/>
      <c r="AG204" s="133"/>
      <c r="AI204" s="75"/>
      <c r="AJ204" s="130"/>
      <c r="AK204" s="130"/>
      <c r="AL204" s="130"/>
      <c r="AM204" s="130"/>
      <c r="AO204" s="75"/>
      <c r="AP204" s="130"/>
      <c r="AS204" s="128"/>
      <c r="AU204" s="133"/>
      <c r="AW204" s="75"/>
      <c r="AX204" s="130"/>
      <c r="BC204" s="75"/>
      <c r="BD204" s="130"/>
    </row>
    <row r="205" spans="1:56" s="74" customFormat="1" ht="12.75">
      <c r="A205" s="127"/>
      <c r="C205" s="128"/>
      <c r="E205" s="129"/>
      <c r="G205" s="75"/>
      <c r="H205" s="130"/>
      <c r="L205" s="131"/>
      <c r="M205" s="134"/>
      <c r="N205" s="131"/>
      <c r="O205" s="75"/>
      <c r="Q205" s="128"/>
      <c r="S205" s="133"/>
      <c r="U205" s="75"/>
      <c r="V205" s="130"/>
      <c r="AA205" s="75"/>
      <c r="AB205" s="130"/>
      <c r="AE205" s="128"/>
      <c r="AG205" s="133"/>
      <c r="AI205" s="75"/>
      <c r="AJ205" s="130"/>
      <c r="AK205" s="130"/>
      <c r="AL205" s="130"/>
      <c r="AM205" s="130"/>
      <c r="AO205" s="75"/>
      <c r="AP205" s="130"/>
      <c r="AS205" s="128"/>
      <c r="AU205" s="133"/>
      <c r="AW205" s="75"/>
      <c r="AX205" s="130"/>
      <c r="BC205" s="75"/>
      <c r="BD205" s="130"/>
    </row>
    <row r="206" spans="1:56" s="74" customFormat="1" ht="12.75">
      <c r="A206" s="127"/>
      <c r="C206" s="128"/>
      <c r="E206" s="129"/>
      <c r="G206" s="75"/>
      <c r="H206" s="130"/>
      <c r="L206" s="131"/>
      <c r="M206" s="134"/>
      <c r="N206" s="131"/>
      <c r="O206" s="75"/>
      <c r="Q206" s="128"/>
      <c r="S206" s="133"/>
      <c r="U206" s="75"/>
      <c r="V206" s="130"/>
      <c r="AA206" s="75"/>
      <c r="AB206" s="130"/>
      <c r="AE206" s="128"/>
      <c r="AG206" s="133"/>
      <c r="AI206" s="75"/>
      <c r="AJ206" s="130"/>
      <c r="AK206" s="130"/>
      <c r="AL206" s="130"/>
      <c r="AM206" s="130"/>
      <c r="AO206" s="75"/>
      <c r="AP206" s="130"/>
      <c r="AS206" s="128"/>
      <c r="AU206" s="133"/>
      <c r="AW206" s="75"/>
      <c r="AX206" s="130"/>
      <c r="BC206" s="75"/>
      <c r="BD206" s="130"/>
    </row>
    <row r="207" spans="1:56" s="74" customFormat="1" ht="12.75">
      <c r="A207" s="127"/>
      <c r="C207" s="128"/>
      <c r="E207" s="129"/>
      <c r="G207" s="75"/>
      <c r="H207" s="130"/>
      <c r="L207" s="131"/>
      <c r="M207" s="134"/>
      <c r="N207" s="131"/>
      <c r="O207" s="75"/>
      <c r="Q207" s="128"/>
      <c r="S207" s="133"/>
      <c r="U207" s="75"/>
      <c r="V207" s="130"/>
      <c r="AA207" s="75"/>
      <c r="AB207" s="130"/>
      <c r="AE207" s="128"/>
      <c r="AG207" s="133"/>
      <c r="AI207" s="75"/>
      <c r="AJ207" s="130"/>
      <c r="AK207" s="130"/>
      <c r="AL207" s="130"/>
      <c r="AM207" s="130"/>
      <c r="AO207" s="75"/>
      <c r="AP207" s="130"/>
      <c r="AS207" s="128"/>
      <c r="AU207" s="133"/>
      <c r="AW207" s="75"/>
      <c r="AX207" s="130"/>
      <c r="BC207" s="75"/>
      <c r="BD207" s="130"/>
    </row>
    <row r="208" spans="1:56" s="74" customFormat="1" ht="12.75">
      <c r="A208" s="127"/>
      <c r="C208" s="128"/>
      <c r="E208" s="129"/>
      <c r="G208" s="75"/>
      <c r="H208" s="130"/>
      <c r="L208" s="131"/>
      <c r="M208" s="134"/>
      <c r="N208" s="131"/>
      <c r="O208" s="75"/>
      <c r="Q208" s="128"/>
      <c r="S208" s="133"/>
      <c r="U208" s="75"/>
      <c r="V208" s="130"/>
      <c r="AA208" s="75"/>
      <c r="AB208" s="130"/>
      <c r="AE208" s="128"/>
      <c r="AG208" s="133"/>
      <c r="AI208" s="75"/>
      <c r="AJ208" s="130"/>
      <c r="AK208" s="130"/>
      <c r="AL208" s="130"/>
      <c r="AM208" s="130"/>
      <c r="AO208" s="75"/>
      <c r="AP208" s="130"/>
      <c r="AS208" s="128"/>
      <c r="AU208" s="133"/>
      <c r="AW208" s="75"/>
      <c r="AX208" s="130"/>
      <c r="BC208" s="75"/>
      <c r="BD208" s="130"/>
    </row>
    <row r="209" spans="1:56" s="74" customFormat="1" ht="12.75">
      <c r="A209" s="127"/>
      <c r="C209" s="128"/>
      <c r="E209" s="129"/>
      <c r="G209" s="75"/>
      <c r="H209" s="130"/>
      <c r="L209" s="131"/>
      <c r="M209" s="134"/>
      <c r="N209" s="131"/>
      <c r="O209" s="75"/>
      <c r="Q209" s="128"/>
      <c r="S209" s="133"/>
      <c r="U209" s="75"/>
      <c r="V209" s="130"/>
      <c r="AA209" s="75"/>
      <c r="AB209" s="130"/>
      <c r="AE209" s="128"/>
      <c r="AG209" s="133"/>
      <c r="AI209" s="75"/>
      <c r="AJ209" s="130"/>
      <c r="AK209" s="130"/>
      <c r="AL209" s="130"/>
      <c r="AM209" s="130"/>
      <c r="AO209" s="75"/>
      <c r="AP209" s="130"/>
      <c r="AS209" s="128"/>
      <c r="AU209" s="133"/>
      <c r="AW209" s="75"/>
      <c r="AX209" s="130"/>
      <c r="BC209" s="75"/>
      <c r="BD209" s="130"/>
    </row>
    <row r="210" spans="1:56" s="74" customFormat="1" ht="12.75">
      <c r="A210" s="127"/>
      <c r="C210" s="128"/>
      <c r="E210" s="129"/>
      <c r="G210" s="75"/>
      <c r="H210" s="130"/>
      <c r="L210" s="131"/>
      <c r="M210" s="134"/>
      <c r="N210" s="131"/>
      <c r="O210" s="75"/>
      <c r="Q210" s="128"/>
      <c r="S210" s="133"/>
      <c r="U210" s="75"/>
      <c r="V210" s="130"/>
      <c r="AA210" s="75"/>
      <c r="AB210" s="130"/>
      <c r="AE210" s="128"/>
      <c r="AG210" s="133"/>
      <c r="AI210" s="75"/>
      <c r="AJ210" s="130"/>
      <c r="AK210" s="130"/>
      <c r="AL210" s="130"/>
      <c r="AM210" s="130"/>
      <c r="AO210" s="75"/>
      <c r="AP210" s="130"/>
      <c r="AS210" s="128"/>
      <c r="AU210" s="133"/>
      <c r="AW210" s="75"/>
      <c r="AX210" s="130"/>
      <c r="BC210" s="75"/>
      <c r="BD210" s="130"/>
    </row>
    <row r="211" spans="1:56" s="74" customFormat="1" ht="12.75">
      <c r="A211" s="127"/>
      <c r="C211" s="128"/>
      <c r="E211" s="129"/>
      <c r="G211" s="75"/>
      <c r="H211" s="130"/>
      <c r="L211" s="131"/>
      <c r="M211" s="134"/>
      <c r="N211" s="131"/>
      <c r="O211" s="75"/>
      <c r="Q211" s="128"/>
      <c r="S211" s="133"/>
      <c r="U211" s="75"/>
      <c r="V211" s="130"/>
      <c r="AA211" s="75"/>
      <c r="AB211" s="130"/>
      <c r="AE211" s="128"/>
      <c r="AG211" s="133"/>
      <c r="AI211" s="75"/>
      <c r="AJ211" s="130"/>
      <c r="AK211" s="130"/>
      <c r="AL211" s="130"/>
      <c r="AM211" s="130"/>
      <c r="AO211" s="75"/>
      <c r="AP211" s="130"/>
      <c r="AS211" s="128"/>
      <c r="AU211" s="133"/>
      <c r="AW211" s="75"/>
      <c r="AX211" s="130"/>
      <c r="BC211" s="75"/>
      <c r="BD211" s="130"/>
    </row>
    <row r="212" spans="1:56" s="74" customFormat="1" ht="12.75">
      <c r="A212" s="127"/>
      <c r="C212" s="128"/>
      <c r="E212" s="129"/>
      <c r="G212" s="75"/>
      <c r="H212" s="130"/>
      <c r="L212" s="131"/>
      <c r="M212" s="134"/>
      <c r="N212" s="131"/>
      <c r="O212" s="75"/>
      <c r="Q212" s="128"/>
      <c r="S212" s="133"/>
      <c r="U212" s="75"/>
      <c r="V212" s="130"/>
      <c r="AA212" s="75"/>
      <c r="AB212" s="130"/>
      <c r="AE212" s="128"/>
      <c r="AG212" s="133"/>
      <c r="AI212" s="75"/>
      <c r="AJ212" s="130"/>
      <c r="AK212" s="130"/>
      <c r="AL212" s="130"/>
      <c r="AM212" s="130"/>
      <c r="AO212" s="75"/>
      <c r="AP212" s="130"/>
      <c r="AS212" s="128"/>
      <c r="AU212" s="133"/>
      <c r="AW212" s="75"/>
      <c r="AX212" s="130"/>
      <c r="BC212" s="75"/>
      <c r="BD212" s="130"/>
    </row>
    <row r="213" spans="1:56" s="74" customFormat="1" ht="12.75">
      <c r="A213" s="127"/>
      <c r="C213" s="128"/>
      <c r="E213" s="129"/>
      <c r="G213" s="75"/>
      <c r="H213" s="130"/>
      <c r="L213" s="131"/>
      <c r="M213" s="134"/>
      <c r="N213" s="131"/>
      <c r="O213" s="75"/>
      <c r="Q213" s="128"/>
      <c r="S213" s="133"/>
      <c r="U213" s="75"/>
      <c r="V213" s="130"/>
      <c r="AA213" s="75"/>
      <c r="AB213" s="130"/>
      <c r="AE213" s="128"/>
      <c r="AG213" s="133"/>
      <c r="AI213" s="75"/>
      <c r="AJ213" s="130"/>
      <c r="AK213" s="130"/>
      <c r="AL213" s="130"/>
      <c r="AM213" s="130"/>
      <c r="AO213" s="75"/>
      <c r="AP213" s="130"/>
      <c r="AS213" s="128"/>
      <c r="AU213" s="133"/>
      <c r="AW213" s="75"/>
      <c r="AX213" s="130"/>
      <c r="BC213" s="75"/>
      <c r="BD213" s="130"/>
    </row>
    <row r="214" spans="1:56" s="74" customFormat="1" ht="12.75">
      <c r="A214" s="127"/>
      <c r="C214" s="128"/>
      <c r="E214" s="129"/>
      <c r="G214" s="75"/>
      <c r="H214" s="130"/>
      <c r="L214" s="131"/>
      <c r="M214" s="134"/>
      <c r="N214" s="131"/>
      <c r="O214" s="75"/>
      <c r="Q214" s="128"/>
      <c r="S214" s="133"/>
      <c r="U214" s="75"/>
      <c r="V214" s="130"/>
      <c r="AA214" s="75"/>
      <c r="AB214" s="130"/>
      <c r="AE214" s="128"/>
      <c r="AG214" s="133"/>
      <c r="AI214" s="75"/>
      <c r="AJ214" s="130"/>
      <c r="AK214" s="130"/>
      <c r="AL214" s="130"/>
      <c r="AM214" s="130"/>
      <c r="AO214" s="75"/>
      <c r="AP214" s="130"/>
      <c r="AS214" s="128"/>
      <c r="AU214" s="133"/>
      <c r="AW214" s="75"/>
      <c r="AX214" s="130"/>
      <c r="BC214" s="75"/>
      <c r="BD214" s="130"/>
    </row>
    <row r="215" spans="1:56" s="74" customFormat="1" ht="12.75">
      <c r="A215" s="127"/>
      <c r="C215" s="128"/>
      <c r="E215" s="129"/>
      <c r="G215" s="75"/>
      <c r="H215" s="130"/>
      <c r="L215" s="131"/>
      <c r="M215" s="134"/>
      <c r="N215" s="131"/>
      <c r="O215" s="75"/>
      <c r="Q215" s="128"/>
      <c r="S215" s="133"/>
      <c r="U215" s="75"/>
      <c r="V215" s="130"/>
      <c r="AA215" s="75"/>
      <c r="AB215" s="130"/>
      <c r="AE215" s="128"/>
      <c r="AG215" s="133"/>
      <c r="AI215" s="75"/>
      <c r="AJ215" s="130"/>
      <c r="AK215" s="130"/>
      <c r="AL215" s="130"/>
      <c r="AM215" s="130"/>
      <c r="AO215" s="75"/>
      <c r="AP215" s="130"/>
      <c r="AS215" s="128"/>
      <c r="AU215" s="133"/>
      <c r="AW215" s="75"/>
      <c r="AX215" s="130"/>
      <c r="BC215" s="75"/>
      <c r="BD215" s="130"/>
    </row>
    <row r="216" spans="1:56" s="74" customFormat="1" ht="12.75">
      <c r="A216" s="127"/>
      <c r="C216" s="128"/>
      <c r="E216" s="129"/>
      <c r="G216" s="75"/>
      <c r="H216" s="130"/>
      <c r="L216" s="131"/>
      <c r="M216" s="134"/>
      <c r="N216" s="131"/>
      <c r="O216" s="75"/>
      <c r="Q216" s="128"/>
      <c r="S216" s="133"/>
      <c r="U216" s="75"/>
      <c r="V216" s="130"/>
      <c r="AA216" s="75"/>
      <c r="AB216" s="130"/>
      <c r="AE216" s="128"/>
      <c r="AG216" s="133"/>
      <c r="AI216" s="75"/>
      <c r="AJ216" s="130"/>
      <c r="AK216" s="130"/>
      <c r="AL216" s="130"/>
      <c r="AM216" s="130"/>
      <c r="AO216" s="75"/>
      <c r="AP216" s="130"/>
      <c r="AS216" s="128"/>
      <c r="AU216" s="133"/>
      <c r="AW216" s="75"/>
      <c r="AX216" s="130"/>
      <c r="BC216" s="75"/>
      <c r="BD216" s="130"/>
    </row>
    <row r="217" spans="1:56" s="74" customFormat="1" ht="12.75">
      <c r="A217" s="127"/>
      <c r="C217" s="128"/>
      <c r="E217" s="129"/>
      <c r="G217" s="75"/>
      <c r="H217" s="130"/>
      <c r="L217" s="131"/>
      <c r="M217" s="134"/>
      <c r="N217" s="131"/>
      <c r="O217" s="75"/>
      <c r="Q217" s="128"/>
      <c r="S217" s="133"/>
      <c r="U217" s="75"/>
      <c r="V217" s="130"/>
      <c r="AA217" s="75"/>
      <c r="AB217" s="130"/>
      <c r="AE217" s="128"/>
      <c r="AG217" s="133"/>
      <c r="AI217" s="75"/>
      <c r="AJ217" s="130"/>
      <c r="AK217" s="130"/>
      <c r="AL217" s="130"/>
      <c r="AM217" s="130"/>
      <c r="AO217" s="75"/>
      <c r="AP217" s="130"/>
      <c r="AS217" s="128"/>
      <c r="AU217" s="133"/>
      <c r="AW217" s="75"/>
      <c r="AX217" s="130"/>
      <c r="BC217" s="75"/>
      <c r="BD217" s="130"/>
    </row>
    <row r="218" spans="1:56" s="74" customFormat="1" ht="12.75">
      <c r="A218" s="127"/>
      <c r="C218" s="128"/>
      <c r="E218" s="129"/>
      <c r="G218" s="75"/>
      <c r="H218" s="130"/>
      <c r="L218" s="131"/>
      <c r="M218" s="134"/>
      <c r="N218" s="131"/>
      <c r="O218" s="75"/>
      <c r="Q218" s="128"/>
      <c r="S218" s="133"/>
      <c r="U218" s="75"/>
      <c r="V218" s="130"/>
      <c r="AA218" s="75"/>
      <c r="AB218" s="130"/>
      <c r="AE218" s="128"/>
      <c r="AG218" s="133"/>
      <c r="AI218" s="75"/>
      <c r="AJ218" s="130"/>
      <c r="AK218" s="130"/>
      <c r="AL218" s="130"/>
      <c r="AM218" s="130"/>
      <c r="AO218" s="75"/>
      <c r="AP218" s="130"/>
      <c r="AS218" s="128"/>
      <c r="AU218" s="133"/>
      <c r="AW218" s="75"/>
      <c r="AX218" s="130"/>
      <c r="BC218" s="75"/>
      <c r="BD218" s="130"/>
    </row>
    <row r="219" spans="1:56" s="74" customFormat="1" ht="12.75">
      <c r="A219" s="127"/>
      <c r="C219" s="128"/>
      <c r="E219" s="129"/>
      <c r="G219" s="75"/>
      <c r="H219" s="130"/>
      <c r="L219" s="131"/>
      <c r="M219" s="134"/>
      <c r="N219" s="131"/>
      <c r="O219" s="75"/>
      <c r="Q219" s="128"/>
      <c r="S219" s="133"/>
      <c r="U219" s="75"/>
      <c r="V219" s="130"/>
      <c r="AA219" s="75"/>
      <c r="AB219" s="130"/>
      <c r="AE219" s="128"/>
      <c r="AG219" s="133"/>
      <c r="AI219" s="75"/>
      <c r="AJ219" s="130"/>
      <c r="AK219" s="130"/>
      <c r="AL219" s="130"/>
      <c r="AM219" s="130"/>
      <c r="AO219" s="75"/>
      <c r="AP219" s="130"/>
      <c r="AS219" s="128"/>
      <c r="AU219" s="133"/>
      <c r="AW219" s="75"/>
      <c r="AX219" s="130"/>
      <c r="BC219" s="75"/>
      <c r="BD219" s="130"/>
    </row>
    <row r="220" spans="1:56" s="74" customFormat="1" ht="12.75">
      <c r="A220" s="127"/>
      <c r="C220" s="128"/>
      <c r="E220" s="129"/>
      <c r="G220" s="75"/>
      <c r="H220" s="130"/>
      <c r="L220" s="131"/>
      <c r="M220" s="134"/>
      <c r="N220" s="131"/>
      <c r="O220" s="75"/>
      <c r="Q220" s="128"/>
      <c r="S220" s="133"/>
      <c r="U220" s="75"/>
      <c r="V220" s="130"/>
      <c r="AA220" s="75"/>
      <c r="AB220" s="130"/>
      <c r="AE220" s="128"/>
      <c r="AG220" s="133"/>
      <c r="AI220" s="75"/>
      <c r="AJ220" s="130"/>
      <c r="AK220" s="130"/>
      <c r="AL220" s="130"/>
      <c r="AM220" s="130"/>
      <c r="AO220" s="75"/>
      <c r="AP220" s="130"/>
      <c r="AS220" s="128"/>
      <c r="AU220" s="133"/>
      <c r="AW220" s="75"/>
      <c r="AX220" s="130"/>
      <c r="BC220" s="75"/>
      <c r="BD220" s="130"/>
    </row>
    <row r="221" spans="1:56" s="74" customFormat="1" ht="12.75">
      <c r="A221" s="127"/>
      <c r="C221" s="128"/>
      <c r="E221" s="129"/>
      <c r="G221" s="75"/>
      <c r="H221" s="130"/>
      <c r="L221" s="131"/>
      <c r="M221" s="134"/>
      <c r="N221" s="131"/>
      <c r="O221" s="75"/>
      <c r="Q221" s="128"/>
      <c r="S221" s="133"/>
      <c r="U221" s="75"/>
      <c r="V221" s="130"/>
      <c r="AA221" s="75"/>
      <c r="AB221" s="130"/>
      <c r="AE221" s="128"/>
      <c r="AG221" s="133"/>
      <c r="AI221" s="75"/>
      <c r="AJ221" s="130"/>
      <c r="AK221" s="130"/>
      <c r="AL221" s="130"/>
      <c r="AM221" s="130"/>
      <c r="AO221" s="75"/>
      <c r="AP221" s="130"/>
      <c r="AS221" s="128"/>
      <c r="AU221" s="133"/>
      <c r="AW221" s="75"/>
      <c r="AX221" s="130"/>
      <c r="BC221" s="75"/>
      <c r="BD221" s="130"/>
    </row>
    <row r="222" spans="1:56" s="74" customFormat="1" ht="12.75">
      <c r="A222" s="127"/>
      <c r="C222" s="128"/>
      <c r="E222" s="129"/>
      <c r="G222" s="75"/>
      <c r="H222" s="130"/>
      <c r="L222" s="131"/>
      <c r="M222" s="134"/>
      <c r="N222" s="131"/>
      <c r="O222" s="75"/>
      <c r="Q222" s="128"/>
      <c r="S222" s="133"/>
      <c r="U222" s="75"/>
      <c r="V222" s="130"/>
      <c r="AA222" s="75"/>
      <c r="AB222" s="130"/>
      <c r="AE222" s="128"/>
      <c r="AG222" s="133"/>
      <c r="AI222" s="75"/>
      <c r="AJ222" s="130"/>
      <c r="AK222" s="130"/>
      <c r="AL222" s="130"/>
      <c r="AM222" s="130"/>
      <c r="AO222" s="75"/>
      <c r="AP222" s="130"/>
      <c r="AS222" s="128"/>
      <c r="AU222" s="133"/>
      <c r="AW222" s="75"/>
      <c r="AX222" s="130"/>
      <c r="BC222" s="75"/>
      <c r="BD222" s="130"/>
    </row>
    <row r="223" spans="1:56" s="74" customFormat="1" ht="12.75">
      <c r="A223" s="127"/>
      <c r="C223" s="128"/>
      <c r="E223" s="129"/>
      <c r="G223" s="75"/>
      <c r="H223" s="130"/>
      <c r="L223" s="131"/>
      <c r="M223" s="134"/>
      <c r="N223" s="131"/>
      <c r="O223" s="75"/>
      <c r="Q223" s="128"/>
      <c r="S223" s="133"/>
      <c r="U223" s="75"/>
      <c r="V223" s="130"/>
      <c r="AA223" s="75"/>
      <c r="AB223" s="130"/>
      <c r="AE223" s="128"/>
      <c r="AG223" s="133"/>
      <c r="AI223" s="75"/>
      <c r="AJ223" s="130"/>
      <c r="AK223" s="130"/>
      <c r="AL223" s="130"/>
      <c r="AM223" s="130"/>
      <c r="AO223" s="75"/>
      <c r="AP223" s="130"/>
      <c r="AS223" s="128"/>
      <c r="AU223" s="133"/>
      <c r="AW223" s="75"/>
      <c r="AX223" s="130"/>
      <c r="BC223" s="75"/>
      <c r="BD223" s="130"/>
    </row>
    <row r="224" spans="1:56" s="74" customFormat="1" ht="12.75">
      <c r="A224" s="127"/>
      <c r="C224" s="128"/>
      <c r="E224" s="129"/>
      <c r="G224" s="75"/>
      <c r="H224" s="130"/>
      <c r="L224" s="131"/>
      <c r="M224" s="134"/>
      <c r="N224" s="131"/>
      <c r="O224" s="75"/>
      <c r="Q224" s="128"/>
      <c r="S224" s="133"/>
      <c r="U224" s="75"/>
      <c r="V224" s="130"/>
      <c r="AA224" s="75"/>
      <c r="AB224" s="130"/>
      <c r="AE224" s="128"/>
      <c r="AG224" s="133"/>
      <c r="AI224" s="75"/>
      <c r="AJ224" s="130"/>
      <c r="AK224" s="130"/>
      <c r="AL224" s="130"/>
      <c r="AM224" s="130"/>
      <c r="AO224" s="75"/>
      <c r="AP224" s="130"/>
      <c r="AS224" s="128"/>
      <c r="AU224" s="133"/>
      <c r="AW224" s="75"/>
      <c r="AX224" s="130"/>
      <c r="BC224" s="75"/>
      <c r="BD224" s="130"/>
    </row>
    <row r="225" spans="1:56" s="74" customFormat="1" ht="12.75">
      <c r="A225" s="127"/>
      <c r="C225" s="128"/>
      <c r="E225" s="129"/>
      <c r="G225" s="75"/>
      <c r="H225" s="130"/>
      <c r="L225" s="131"/>
      <c r="M225" s="134"/>
      <c r="N225" s="131"/>
      <c r="O225" s="75"/>
      <c r="Q225" s="128"/>
      <c r="S225" s="133"/>
      <c r="U225" s="75"/>
      <c r="V225" s="130"/>
      <c r="AA225" s="75"/>
      <c r="AB225" s="130"/>
      <c r="AE225" s="128"/>
      <c r="AG225" s="133"/>
      <c r="AI225" s="75"/>
      <c r="AJ225" s="130"/>
      <c r="AK225" s="130"/>
      <c r="AL225" s="130"/>
      <c r="AM225" s="130"/>
      <c r="AO225" s="75"/>
      <c r="AP225" s="130"/>
      <c r="AS225" s="128"/>
      <c r="AU225" s="133"/>
      <c r="AW225" s="75"/>
      <c r="AX225" s="130"/>
      <c r="BC225" s="75"/>
      <c r="BD225" s="130"/>
    </row>
    <row r="226" spans="1:56" s="74" customFormat="1" ht="12.75">
      <c r="A226" s="127"/>
      <c r="C226" s="128"/>
      <c r="E226" s="129"/>
      <c r="G226" s="75"/>
      <c r="H226" s="130"/>
      <c r="L226" s="131"/>
      <c r="M226" s="134"/>
      <c r="N226" s="131"/>
      <c r="O226" s="75"/>
      <c r="Q226" s="128"/>
      <c r="S226" s="133"/>
      <c r="U226" s="75"/>
      <c r="V226" s="130"/>
      <c r="AA226" s="75"/>
      <c r="AB226" s="130"/>
      <c r="AE226" s="128"/>
      <c r="AG226" s="133"/>
      <c r="AI226" s="75"/>
      <c r="AJ226" s="130"/>
      <c r="AK226" s="130"/>
      <c r="AL226" s="130"/>
      <c r="AM226" s="130"/>
      <c r="AO226" s="75"/>
      <c r="AP226" s="130"/>
      <c r="AS226" s="128"/>
      <c r="AU226" s="133"/>
      <c r="AW226" s="75"/>
      <c r="AX226" s="130"/>
      <c r="BC226" s="75"/>
      <c r="BD226" s="130"/>
    </row>
    <row r="227" spans="1:56" s="74" customFormat="1" ht="12.75">
      <c r="A227" s="127"/>
      <c r="C227" s="128"/>
      <c r="E227" s="129"/>
      <c r="G227" s="75"/>
      <c r="H227" s="130"/>
      <c r="L227" s="131"/>
      <c r="M227" s="134"/>
      <c r="N227" s="131"/>
      <c r="O227" s="75"/>
      <c r="Q227" s="128"/>
      <c r="S227" s="133"/>
      <c r="U227" s="75"/>
      <c r="V227" s="130"/>
      <c r="AA227" s="75"/>
      <c r="AB227" s="130"/>
      <c r="AE227" s="128"/>
      <c r="AG227" s="133"/>
      <c r="AI227" s="75"/>
      <c r="AJ227" s="130"/>
      <c r="AK227" s="130"/>
      <c r="AL227" s="130"/>
      <c r="AM227" s="130"/>
      <c r="AO227" s="75"/>
      <c r="AP227" s="130"/>
      <c r="AS227" s="128"/>
      <c r="AU227" s="133"/>
      <c r="AW227" s="75"/>
      <c r="AX227" s="130"/>
      <c r="BC227" s="75"/>
      <c r="BD227" s="130"/>
    </row>
    <row r="228" spans="1:56" s="74" customFormat="1" ht="12.75">
      <c r="A228" s="127"/>
      <c r="C228" s="128"/>
      <c r="E228" s="129"/>
      <c r="G228" s="75"/>
      <c r="H228" s="130"/>
      <c r="L228" s="131"/>
      <c r="M228" s="134"/>
      <c r="N228" s="131"/>
      <c r="O228" s="75"/>
      <c r="Q228" s="128"/>
      <c r="S228" s="133"/>
      <c r="U228" s="75"/>
      <c r="V228" s="130"/>
      <c r="AA228" s="75"/>
      <c r="AB228" s="130"/>
      <c r="AE228" s="128"/>
      <c r="AG228" s="133"/>
      <c r="AI228" s="75"/>
      <c r="AJ228" s="130"/>
      <c r="AK228" s="130"/>
      <c r="AL228" s="130"/>
      <c r="AM228" s="130"/>
      <c r="AO228" s="75"/>
      <c r="AP228" s="130"/>
      <c r="AS228" s="128"/>
      <c r="AU228" s="133"/>
      <c r="AW228" s="75"/>
      <c r="AX228" s="130"/>
      <c r="BC228" s="75"/>
      <c r="BD228" s="130"/>
    </row>
    <row r="229" spans="1:56" s="74" customFormat="1" ht="12.75">
      <c r="A229" s="127"/>
      <c r="C229" s="128"/>
      <c r="E229" s="129"/>
      <c r="G229" s="75"/>
      <c r="H229" s="130"/>
      <c r="L229" s="131"/>
      <c r="M229" s="134"/>
      <c r="N229" s="131"/>
      <c r="O229" s="75"/>
      <c r="Q229" s="128"/>
      <c r="S229" s="133"/>
      <c r="U229" s="75"/>
      <c r="V229" s="130"/>
      <c r="AA229" s="75"/>
      <c r="AB229" s="130"/>
      <c r="AE229" s="128"/>
      <c r="AG229" s="133"/>
      <c r="AI229" s="75"/>
      <c r="AJ229" s="130"/>
      <c r="AK229" s="130"/>
      <c r="AL229" s="130"/>
      <c r="AM229" s="130"/>
      <c r="AO229" s="75"/>
      <c r="AP229" s="130"/>
      <c r="AS229" s="128"/>
      <c r="AU229" s="133"/>
      <c r="AW229" s="75"/>
      <c r="AX229" s="130"/>
      <c r="BC229" s="75"/>
      <c r="BD229" s="130"/>
    </row>
    <row r="230" spans="1:56" s="74" customFormat="1" ht="12.75">
      <c r="A230" s="127"/>
      <c r="C230" s="128"/>
      <c r="E230" s="129"/>
      <c r="G230" s="75"/>
      <c r="H230" s="130"/>
      <c r="L230" s="131"/>
      <c r="M230" s="134"/>
      <c r="N230" s="131"/>
      <c r="O230" s="75"/>
      <c r="Q230" s="128"/>
      <c r="S230" s="133"/>
      <c r="U230" s="75"/>
      <c r="V230" s="130"/>
      <c r="AA230" s="75"/>
      <c r="AB230" s="130"/>
      <c r="AE230" s="128"/>
      <c r="AG230" s="133"/>
      <c r="AI230" s="75"/>
      <c r="AJ230" s="130"/>
      <c r="AK230" s="130"/>
      <c r="AL230" s="130"/>
      <c r="AM230" s="130"/>
      <c r="AO230" s="75"/>
      <c r="AP230" s="130"/>
      <c r="AS230" s="128"/>
      <c r="AU230" s="133"/>
      <c r="AW230" s="75"/>
      <c r="AX230" s="130"/>
      <c r="BC230" s="75"/>
      <c r="BD230" s="130"/>
    </row>
    <row r="231" spans="1:56" s="74" customFormat="1" ht="12.75">
      <c r="A231" s="127"/>
      <c r="C231" s="128"/>
      <c r="E231" s="129"/>
      <c r="G231" s="75"/>
      <c r="H231" s="130"/>
      <c r="L231" s="131"/>
      <c r="M231" s="134"/>
      <c r="N231" s="131"/>
      <c r="O231" s="75"/>
      <c r="Q231" s="128"/>
      <c r="S231" s="133"/>
      <c r="U231" s="75"/>
      <c r="V231" s="130"/>
      <c r="AA231" s="75"/>
      <c r="AB231" s="130"/>
      <c r="AE231" s="128"/>
      <c r="AG231" s="133"/>
      <c r="AI231" s="75"/>
      <c r="AJ231" s="130"/>
      <c r="AK231" s="130"/>
      <c r="AL231" s="130"/>
      <c r="AM231" s="130"/>
      <c r="AO231" s="75"/>
      <c r="AP231" s="130"/>
      <c r="AS231" s="128"/>
      <c r="AU231" s="133"/>
      <c r="AW231" s="75"/>
      <c r="AX231" s="130"/>
      <c r="BC231" s="75"/>
      <c r="BD231" s="130"/>
    </row>
    <row r="232" spans="1:56" s="74" customFormat="1" ht="12.75">
      <c r="A232" s="127"/>
      <c r="C232" s="128"/>
      <c r="E232" s="129"/>
      <c r="G232" s="75"/>
      <c r="H232" s="130"/>
      <c r="L232" s="131"/>
      <c r="M232" s="134"/>
      <c r="N232" s="131"/>
      <c r="O232" s="75"/>
      <c r="Q232" s="128"/>
      <c r="S232" s="133"/>
      <c r="U232" s="75"/>
      <c r="V232" s="130"/>
      <c r="AA232" s="75"/>
      <c r="AB232" s="130"/>
      <c r="AE232" s="128"/>
      <c r="AG232" s="133"/>
      <c r="AI232" s="75"/>
      <c r="AJ232" s="130"/>
      <c r="AK232" s="130"/>
      <c r="AL232" s="130"/>
      <c r="AM232" s="130"/>
      <c r="AO232" s="75"/>
      <c r="AP232" s="130"/>
      <c r="AS232" s="128"/>
      <c r="AU232" s="133"/>
      <c r="AW232" s="75"/>
      <c r="AX232" s="130"/>
      <c r="BC232" s="75"/>
      <c r="BD232" s="130"/>
    </row>
    <row r="233" spans="1:56" s="74" customFormat="1" ht="12.75">
      <c r="A233" s="127"/>
      <c r="C233" s="128"/>
      <c r="E233" s="129"/>
      <c r="G233" s="75"/>
      <c r="H233" s="130"/>
      <c r="L233" s="131"/>
      <c r="M233" s="134"/>
      <c r="N233" s="131"/>
      <c r="O233" s="75"/>
      <c r="Q233" s="128"/>
      <c r="S233" s="133"/>
      <c r="U233" s="75"/>
      <c r="V233" s="130"/>
      <c r="AA233" s="75"/>
      <c r="AB233" s="130"/>
      <c r="AE233" s="128"/>
      <c r="AG233" s="133"/>
      <c r="AI233" s="75"/>
      <c r="AJ233" s="130"/>
      <c r="AK233" s="130"/>
      <c r="AL233" s="130"/>
      <c r="AM233" s="130"/>
      <c r="AO233" s="75"/>
      <c r="AP233" s="130"/>
      <c r="AS233" s="128"/>
      <c r="AU233" s="133"/>
      <c r="AW233" s="75"/>
      <c r="AX233" s="130"/>
      <c r="BC233" s="75"/>
      <c r="BD233" s="130"/>
    </row>
    <row r="234" spans="1:56" s="74" customFormat="1" ht="12.75">
      <c r="A234" s="127"/>
      <c r="C234" s="128"/>
      <c r="E234" s="129"/>
      <c r="G234" s="75"/>
      <c r="H234" s="130"/>
      <c r="L234" s="131"/>
      <c r="M234" s="134"/>
      <c r="N234" s="131"/>
      <c r="O234" s="75"/>
      <c r="Q234" s="128"/>
      <c r="S234" s="133"/>
      <c r="U234" s="75"/>
      <c r="V234" s="130"/>
      <c r="AA234" s="75"/>
      <c r="AB234" s="130"/>
      <c r="AE234" s="128"/>
      <c r="AG234" s="133"/>
      <c r="AI234" s="75"/>
      <c r="AJ234" s="130"/>
      <c r="AK234" s="130"/>
      <c r="AL234" s="130"/>
      <c r="AM234" s="130"/>
      <c r="AO234" s="75"/>
      <c r="AP234" s="130"/>
      <c r="AS234" s="128"/>
      <c r="AU234" s="133"/>
      <c r="AW234" s="75"/>
      <c r="AX234" s="130"/>
      <c r="BC234" s="75"/>
      <c r="BD234" s="130"/>
    </row>
    <row r="235" spans="1:56" s="74" customFormat="1" ht="12.75">
      <c r="A235" s="127"/>
      <c r="C235" s="128"/>
      <c r="E235" s="129"/>
      <c r="G235" s="75"/>
      <c r="H235" s="130"/>
      <c r="L235" s="131"/>
      <c r="M235" s="134"/>
      <c r="N235" s="131"/>
      <c r="O235" s="75"/>
      <c r="Q235" s="128"/>
      <c r="S235" s="133"/>
      <c r="U235" s="75"/>
      <c r="V235" s="130"/>
      <c r="AA235" s="75"/>
      <c r="AB235" s="130"/>
      <c r="AE235" s="128"/>
      <c r="AG235" s="133"/>
      <c r="AI235" s="75"/>
      <c r="AJ235" s="130"/>
      <c r="AK235" s="130"/>
      <c r="AL235" s="130"/>
      <c r="AM235" s="130"/>
      <c r="AO235" s="75"/>
      <c r="AP235" s="130"/>
      <c r="AS235" s="128"/>
      <c r="AU235" s="133"/>
      <c r="AW235" s="75"/>
      <c r="AX235" s="130"/>
      <c r="BC235" s="75"/>
      <c r="BD235" s="130"/>
    </row>
    <row r="236" spans="1:56" s="74" customFormat="1" ht="12.75">
      <c r="A236" s="127"/>
      <c r="C236" s="128"/>
      <c r="E236" s="129"/>
      <c r="G236" s="75"/>
      <c r="H236" s="130"/>
      <c r="L236" s="131"/>
      <c r="M236" s="134"/>
      <c r="N236" s="131"/>
      <c r="O236" s="75"/>
      <c r="Q236" s="128"/>
      <c r="S236" s="133"/>
      <c r="U236" s="75"/>
      <c r="V236" s="130"/>
      <c r="AA236" s="75"/>
      <c r="AB236" s="130"/>
      <c r="AE236" s="128"/>
      <c r="AG236" s="133"/>
      <c r="AI236" s="75"/>
      <c r="AJ236" s="130"/>
      <c r="AK236" s="130"/>
      <c r="AL236" s="130"/>
      <c r="AM236" s="130"/>
      <c r="AO236" s="75"/>
      <c r="AP236" s="130"/>
      <c r="AS236" s="128"/>
      <c r="AU236" s="133"/>
      <c r="AW236" s="75"/>
      <c r="AX236" s="130"/>
      <c r="BC236" s="75"/>
      <c r="BD236" s="130"/>
    </row>
    <row r="237" spans="1:56" s="74" customFormat="1" ht="12.75">
      <c r="A237" s="127"/>
      <c r="C237" s="128"/>
      <c r="E237" s="129"/>
      <c r="G237" s="75"/>
      <c r="H237" s="130"/>
      <c r="L237" s="131"/>
      <c r="M237" s="134"/>
      <c r="N237" s="131"/>
      <c r="O237" s="75"/>
      <c r="Q237" s="128"/>
      <c r="S237" s="133"/>
      <c r="U237" s="75"/>
      <c r="V237" s="130"/>
      <c r="AA237" s="75"/>
      <c r="AB237" s="130"/>
      <c r="AE237" s="128"/>
      <c r="AG237" s="133"/>
      <c r="AI237" s="75"/>
      <c r="AJ237" s="130"/>
      <c r="AK237" s="130"/>
      <c r="AL237" s="130"/>
      <c r="AM237" s="130"/>
      <c r="AO237" s="75"/>
      <c r="AP237" s="130"/>
      <c r="AS237" s="128"/>
      <c r="AU237" s="133"/>
      <c r="AW237" s="75"/>
      <c r="AX237" s="130"/>
      <c r="BC237" s="75"/>
      <c r="BD237" s="130"/>
    </row>
    <row r="238" spans="1:56" s="74" customFormat="1" ht="12.75">
      <c r="A238" s="127"/>
      <c r="C238" s="128"/>
      <c r="E238" s="129"/>
      <c r="G238" s="75"/>
      <c r="H238" s="130"/>
      <c r="L238" s="131"/>
      <c r="M238" s="134"/>
      <c r="N238" s="131"/>
      <c r="O238" s="75"/>
      <c r="Q238" s="128"/>
      <c r="S238" s="133"/>
      <c r="U238" s="75"/>
      <c r="V238" s="130"/>
      <c r="AA238" s="75"/>
      <c r="AB238" s="130"/>
      <c r="AE238" s="128"/>
      <c r="AG238" s="133"/>
      <c r="AI238" s="75"/>
      <c r="AJ238" s="130"/>
      <c r="AK238" s="130"/>
      <c r="AL238" s="130"/>
      <c r="AM238" s="130"/>
      <c r="AO238" s="75"/>
      <c r="AP238" s="130"/>
      <c r="AS238" s="128"/>
      <c r="AU238" s="133"/>
      <c r="AW238" s="75"/>
      <c r="AX238" s="130"/>
      <c r="BC238" s="75"/>
      <c r="BD238" s="130"/>
    </row>
    <row r="239" spans="1:56" s="74" customFormat="1" ht="12.75">
      <c r="A239" s="127"/>
      <c r="C239" s="128"/>
      <c r="E239" s="129"/>
      <c r="G239" s="75"/>
      <c r="H239" s="130"/>
      <c r="L239" s="131"/>
      <c r="M239" s="134"/>
      <c r="N239" s="131"/>
      <c r="O239" s="75"/>
      <c r="Q239" s="128"/>
      <c r="S239" s="133"/>
      <c r="U239" s="75"/>
      <c r="V239" s="130"/>
      <c r="AA239" s="75"/>
      <c r="AB239" s="130"/>
      <c r="AE239" s="128"/>
      <c r="AG239" s="133"/>
      <c r="AI239" s="75"/>
      <c r="AJ239" s="130"/>
      <c r="AK239" s="130"/>
      <c r="AL239" s="130"/>
      <c r="AM239" s="130"/>
      <c r="AO239" s="75"/>
      <c r="AP239" s="130"/>
      <c r="AS239" s="128"/>
      <c r="AU239" s="133"/>
      <c r="AW239" s="75"/>
      <c r="AX239" s="130"/>
      <c r="BC239" s="75"/>
      <c r="BD239" s="130"/>
    </row>
    <row r="240" spans="1:56" s="74" customFormat="1" ht="12.75">
      <c r="A240" s="127"/>
      <c r="C240" s="128"/>
      <c r="E240" s="129"/>
      <c r="G240" s="75"/>
      <c r="H240" s="130"/>
      <c r="L240" s="131"/>
      <c r="M240" s="134"/>
      <c r="N240" s="131"/>
      <c r="O240" s="75"/>
      <c r="Q240" s="128"/>
      <c r="S240" s="133"/>
      <c r="U240" s="75"/>
      <c r="V240" s="130"/>
      <c r="AA240" s="75"/>
      <c r="AB240" s="130"/>
      <c r="AE240" s="128"/>
      <c r="AG240" s="133"/>
      <c r="AI240" s="75"/>
      <c r="AJ240" s="130"/>
      <c r="AK240" s="130"/>
      <c r="AL240" s="130"/>
      <c r="AM240" s="130"/>
      <c r="AO240" s="75"/>
      <c r="AP240" s="130"/>
      <c r="AS240" s="128"/>
      <c r="AU240" s="133"/>
      <c r="AW240" s="75"/>
      <c r="AX240" s="130"/>
      <c r="BC240" s="75"/>
      <c r="BD240" s="130"/>
    </row>
    <row r="241" spans="1:56" s="74" customFormat="1" ht="12.75">
      <c r="A241" s="127"/>
      <c r="C241" s="128"/>
      <c r="E241" s="129"/>
      <c r="G241" s="75"/>
      <c r="H241" s="130"/>
      <c r="L241" s="131"/>
      <c r="M241" s="134"/>
      <c r="N241" s="131"/>
      <c r="O241" s="75"/>
      <c r="Q241" s="128"/>
      <c r="S241" s="133"/>
      <c r="U241" s="75"/>
      <c r="V241" s="130"/>
      <c r="AA241" s="75"/>
      <c r="AB241" s="130"/>
      <c r="AE241" s="128"/>
      <c r="AG241" s="133"/>
      <c r="AI241" s="75"/>
      <c r="AJ241" s="130"/>
      <c r="AK241" s="130"/>
      <c r="AL241" s="130"/>
      <c r="AM241" s="130"/>
      <c r="AO241" s="75"/>
      <c r="AP241" s="130"/>
      <c r="AS241" s="128"/>
      <c r="AU241" s="133"/>
      <c r="AW241" s="75"/>
      <c r="AX241" s="130"/>
      <c r="BC241" s="75"/>
      <c r="BD241" s="130"/>
    </row>
    <row r="242" spans="1:56" s="74" customFormat="1" ht="12.75">
      <c r="A242" s="127"/>
      <c r="C242" s="128"/>
      <c r="E242" s="129"/>
      <c r="G242" s="75"/>
      <c r="H242" s="130"/>
      <c r="L242" s="131"/>
      <c r="M242" s="134"/>
      <c r="N242" s="131"/>
      <c r="O242" s="75"/>
      <c r="Q242" s="128"/>
      <c r="S242" s="133"/>
      <c r="U242" s="75"/>
      <c r="V242" s="130"/>
      <c r="AA242" s="75"/>
      <c r="AB242" s="130"/>
      <c r="AE242" s="128"/>
      <c r="AG242" s="133"/>
      <c r="AI242" s="75"/>
      <c r="AJ242" s="130"/>
      <c r="AK242" s="130"/>
      <c r="AL242" s="130"/>
      <c r="AM242" s="130"/>
      <c r="AO242" s="75"/>
      <c r="AP242" s="130"/>
      <c r="AS242" s="128"/>
      <c r="AU242" s="133"/>
      <c r="AW242" s="75"/>
      <c r="AX242" s="130"/>
      <c r="BC242" s="75"/>
      <c r="BD242" s="130"/>
    </row>
    <row r="243" spans="1:56" s="74" customFormat="1" ht="12.75">
      <c r="A243" s="127"/>
      <c r="C243" s="128"/>
      <c r="E243" s="129"/>
      <c r="G243" s="75"/>
      <c r="H243" s="130"/>
      <c r="L243" s="131"/>
      <c r="M243" s="134"/>
      <c r="N243" s="131"/>
      <c r="O243" s="75"/>
      <c r="Q243" s="128"/>
      <c r="S243" s="133"/>
      <c r="U243" s="75"/>
      <c r="V243" s="130"/>
      <c r="AA243" s="75"/>
      <c r="AB243" s="130"/>
      <c r="AE243" s="128"/>
      <c r="AG243" s="133"/>
      <c r="AI243" s="75"/>
      <c r="AJ243" s="130"/>
      <c r="AK243" s="130"/>
      <c r="AL243" s="130"/>
      <c r="AM243" s="130"/>
      <c r="AO243" s="75"/>
      <c r="AP243" s="130"/>
      <c r="AS243" s="128"/>
      <c r="AU243" s="133"/>
      <c r="AW243" s="75"/>
      <c r="AX243" s="130"/>
      <c r="BC243" s="75"/>
      <c r="BD243" s="130"/>
    </row>
    <row r="244" spans="1:56" s="74" customFormat="1" ht="12.75">
      <c r="A244" s="127"/>
      <c r="C244" s="128"/>
      <c r="E244" s="129"/>
      <c r="G244" s="75"/>
      <c r="H244" s="130"/>
      <c r="L244" s="131"/>
      <c r="M244" s="134"/>
      <c r="N244" s="131"/>
      <c r="O244" s="75"/>
      <c r="Q244" s="128"/>
      <c r="S244" s="133"/>
      <c r="U244" s="75"/>
      <c r="V244" s="130"/>
      <c r="AA244" s="75"/>
      <c r="AB244" s="130"/>
      <c r="AE244" s="128"/>
      <c r="AG244" s="133"/>
      <c r="AI244" s="75"/>
      <c r="AJ244" s="130"/>
      <c r="AK244" s="130"/>
      <c r="AL244" s="130"/>
      <c r="AM244" s="130"/>
      <c r="AO244" s="75"/>
      <c r="AP244" s="130"/>
      <c r="AS244" s="128"/>
      <c r="AU244" s="133"/>
      <c r="AW244" s="75"/>
      <c r="AX244" s="130"/>
      <c r="BC244" s="75"/>
      <c r="BD244" s="130"/>
    </row>
    <row r="245" spans="1:56" s="74" customFormat="1" ht="12.75">
      <c r="A245" s="127"/>
      <c r="C245" s="128"/>
      <c r="E245" s="129"/>
      <c r="G245" s="75"/>
      <c r="H245" s="130"/>
      <c r="L245" s="131"/>
      <c r="M245" s="134"/>
      <c r="N245" s="131"/>
      <c r="O245" s="75"/>
      <c r="Q245" s="128"/>
      <c r="S245" s="133"/>
      <c r="U245" s="75"/>
      <c r="V245" s="130"/>
      <c r="AA245" s="75"/>
      <c r="AB245" s="130"/>
      <c r="AE245" s="128"/>
      <c r="AG245" s="133"/>
      <c r="AI245" s="75"/>
      <c r="AJ245" s="130"/>
      <c r="AK245" s="130"/>
      <c r="AL245" s="130"/>
      <c r="AM245" s="130"/>
      <c r="AO245" s="75"/>
      <c r="AP245" s="130"/>
      <c r="AS245" s="128"/>
      <c r="AU245" s="133"/>
      <c r="AW245" s="75"/>
      <c r="AX245" s="130"/>
      <c r="BC245" s="75"/>
      <c r="BD245" s="130"/>
    </row>
    <row r="246" spans="1:56" s="74" customFormat="1" ht="12.75">
      <c r="A246" s="127"/>
      <c r="C246" s="128"/>
      <c r="E246" s="129"/>
      <c r="G246" s="75"/>
      <c r="H246" s="130"/>
      <c r="L246" s="131"/>
      <c r="M246" s="134"/>
      <c r="N246" s="131"/>
      <c r="O246" s="75"/>
      <c r="Q246" s="128"/>
      <c r="S246" s="133"/>
      <c r="U246" s="75"/>
      <c r="V246" s="130"/>
      <c r="AA246" s="75"/>
      <c r="AB246" s="130"/>
      <c r="AE246" s="128"/>
      <c r="AG246" s="133"/>
      <c r="AI246" s="75"/>
      <c r="AJ246" s="130"/>
      <c r="AK246" s="130"/>
      <c r="AL246" s="130"/>
      <c r="AM246" s="130"/>
      <c r="AO246" s="75"/>
      <c r="AP246" s="130"/>
      <c r="AS246" s="128"/>
      <c r="AU246" s="133"/>
      <c r="AW246" s="75"/>
      <c r="AX246" s="130"/>
      <c r="BC246" s="75"/>
      <c r="BD246" s="130"/>
    </row>
    <row r="247" spans="1:56" s="74" customFormat="1" ht="12.75">
      <c r="A247" s="127"/>
      <c r="C247" s="128"/>
      <c r="E247" s="129"/>
      <c r="G247" s="75"/>
      <c r="H247" s="130"/>
      <c r="L247" s="131"/>
      <c r="M247" s="134"/>
      <c r="N247" s="131"/>
      <c r="O247" s="75"/>
      <c r="Q247" s="128"/>
      <c r="S247" s="133"/>
      <c r="U247" s="75"/>
      <c r="V247" s="130"/>
      <c r="AA247" s="75"/>
      <c r="AB247" s="130"/>
      <c r="AE247" s="128"/>
      <c r="AG247" s="133"/>
      <c r="AI247" s="75"/>
      <c r="AJ247" s="130"/>
      <c r="AK247" s="130"/>
      <c r="AL247" s="130"/>
      <c r="AM247" s="130"/>
      <c r="AO247" s="75"/>
      <c r="AP247" s="130"/>
      <c r="AS247" s="128"/>
      <c r="AU247" s="133"/>
      <c r="AW247" s="75"/>
      <c r="AX247" s="130"/>
      <c r="BC247" s="75"/>
      <c r="BD247" s="130"/>
    </row>
    <row r="248" spans="1:56" s="74" customFormat="1" ht="12.75">
      <c r="A248" s="127"/>
      <c r="C248" s="128"/>
      <c r="E248" s="129"/>
      <c r="G248" s="75"/>
      <c r="H248" s="130"/>
      <c r="L248" s="131"/>
      <c r="M248" s="134"/>
      <c r="N248" s="131"/>
      <c r="O248" s="75"/>
      <c r="Q248" s="128"/>
      <c r="S248" s="133"/>
      <c r="U248" s="75"/>
      <c r="V248" s="130"/>
      <c r="AA248" s="75"/>
      <c r="AB248" s="130"/>
      <c r="AE248" s="128"/>
      <c r="AG248" s="133"/>
      <c r="AI248" s="75"/>
      <c r="AJ248" s="130"/>
      <c r="AK248" s="130"/>
      <c r="AL248" s="130"/>
      <c r="AM248" s="130"/>
      <c r="AO248" s="75"/>
      <c r="AP248" s="130"/>
      <c r="AS248" s="128"/>
      <c r="AU248" s="133"/>
      <c r="AW248" s="75"/>
      <c r="AX248" s="130"/>
      <c r="BC248" s="75"/>
      <c r="BD248" s="130"/>
    </row>
    <row r="249" spans="1:56" s="74" customFormat="1" ht="12.75">
      <c r="A249" s="127"/>
      <c r="C249" s="128"/>
      <c r="E249" s="129"/>
      <c r="G249" s="75"/>
      <c r="H249" s="130"/>
      <c r="L249" s="131"/>
      <c r="M249" s="134"/>
      <c r="N249" s="131"/>
      <c r="O249" s="75"/>
      <c r="Q249" s="128"/>
      <c r="S249" s="133"/>
      <c r="U249" s="75"/>
      <c r="V249" s="130"/>
      <c r="AA249" s="75"/>
      <c r="AB249" s="130"/>
      <c r="AE249" s="128"/>
      <c r="AG249" s="133"/>
      <c r="AI249" s="75"/>
      <c r="AJ249" s="130"/>
      <c r="AK249" s="130"/>
      <c r="AL249" s="130"/>
      <c r="AM249" s="130"/>
      <c r="AO249" s="75"/>
      <c r="AP249" s="130"/>
      <c r="AS249" s="128"/>
      <c r="AU249" s="133"/>
      <c r="AW249" s="75"/>
      <c r="AX249" s="130"/>
      <c r="BC249" s="75"/>
      <c r="BD249" s="130"/>
    </row>
    <row r="250" spans="1:56" s="74" customFormat="1" ht="12.75">
      <c r="A250" s="127"/>
      <c r="C250" s="128"/>
      <c r="E250" s="129"/>
      <c r="G250" s="75"/>
      <c r="H250" s="130"/>
      <c r="L250" s="131"/>
      <c r="M250" s="134"/>
      <c r="N250" s="131"/>
      <c r="O250" s="75"/>
      <c r="Q250" s="128"/>
      <c r="S250" s="133"/>
      <c r="U250" s="75"/>
      <c r="V250" s="130"/>
      <c r="AA250" s="75"/>
      <c r="AB250" s="130"/>
      <c r="AE250" s="128"/>
      <c r="AG250" s="133"/>
      <c r="AI250" s="75"/>
      <c r="AJ250" s="130"/>
      <c r="AK250" s="130"/>
      <c r="AL250" s="130"/>
      <c r="AM250" s="130"/>
      <c r="AO250" s="75"/>
      <c r="AP250" s="130"/>
      <c r="AS250" s="128"/>
      <c r="AU250" s="133"/>
      <c r="AW250" s="75"/>
      <c r="AX250" s="130"/>
      <c r="BC250" s="75"/>
      <c r="BD250" s="130"/>
    </row>
    <row r="251" spans="1:56" s="74" customFormat="1" ht="12.75">
      <c r="A251" s="127"/>
      <c r="C251" s="128"/>
      <c r="E251" s="129"/>
      <c r="G251" s="75"/>
      <c r="H251" s="130"/>
      <c r="L251" s="131"/>
      <c r="M251" s="134"/>
      <c r="N251" s="131"/>
      <c r="O251" s="75"/>
      <c r="Q251" s="128"/>
      <c r="S251" s="133"/>
      <c r="U251" s="75"/>
      <c r="V251" s="130"/>
      <c r="AA251" s="75"/>
      <c r="AB251" s="130"/>
      <c r="AE251" s="128"/>
      <c r="AG251" s="133"/>
      <c r="AI251" s="75"/>
      <c r="AJ251" s="130"/>
      <c r="AK251" s="130"/>
      <c r="AL251" s="130"/>
      <c r="AM251" s="130"/>
      <c r="AO251" s="75"/>
      <c r="AP251" s="130"/>
      <c r="AS251" s="128"/>
      <c r="AU251" s="133"/>
      <c r="AW251" s="75"/>
      <c r="AX251" s="130"/>
      <c r="BC251" s="75"/>
      <c r="BD251" s="130"/>
    </row>
    <row r="252" spans="1:56" s="74" customFormat="1" ht="12.75">
      <c r="A252" s="127"/>
      <c r="C252" s="128"/>
      <c r="E252" s="129"/>
      <c r="G252" s="75"/>
      <c r="H252" s="130"/>
      <c r="L252" s="131"/>
      <c r="M252" s="134"/>
      <c r="N252" s="131"/>
      <c r="O252" s="75"/>
      <c r="Q252" s="128"/>
      <c r="S252" s="133"/>
      <c r="U252" s="75"/>
      <c r="V252" s="130"/>
      <c r="AA252" s="75"/>
      <c r="AB252" s="130"/>
      <c r="AE252" s="128"/>
      <c r="AG252" s="133"/>
      <c r="AI252" s="75"/>
      <c r="AJ252" s="130"/>
      <c r="AK252" s="130"/>
      <c r="AL252" s="130"/>
      <c r="AM252" s="130"/>
      <c r="AO252" s="75"/>
      <c r="AP252" s="130"/>
      <c r="AS252" s="128"/>
      <c r="AU252" s="133"/>
      <c r="AW252" s="75"/>
      <c r="AX252" s="130"/>
      <c r="BC252" s="75"/>
      <c r="BD252" s="130"/>
    </row>
    <row r="253" spans="1:56" s="74" customFormat="1" ht="12.75">
      <c r="A253" s="127"/>
      <c r="C253" s="128"/>
      <c r="E253" s="129"/>
      <c r="G253" s="75"/>
      <c r="H253" s="130"/>
      <c r="L253" s="131"/>
      <c r="M253" s="134"/>
      <c r="N253" s="131"/>
      <c r="O253" s="75"/>
      <c r="Q253" s="128"/>
      <c r="S253" s="133"/>
      <c r="U253" s="75"/>
      <c r="V253" s="130"/>
      <c r="AA253" s="75"/>
      <c r="AB253" s="130"/>
      <c r="AE253" s="128"/>
      <c r="AG253" s="133"/>
      <c r="AI253" s="75"/>
      <c r="AJ253" s="130"/>
      <c r="AK253" s="130"/>
      <c r="AL253" s="130"/>
      <c r="AM253" s="130"/>
      <c r="AO253" s="75"/>
      <c r="AP253" s="130"/>
      <c r="AS253" s="128"/>
      <c r="AU253" s="133"/>
      <c r="AW253" s="75"/>
      <c r="AX253" s="130"/>
      <c r="BC253" s="75"/>
      <c r="BD253" s="130"/>
    </row>
    <row r="254" spans="1:56" s="74" customFormat="1" ht="12.75">
      <c r="A254" s="127"/>
      <c r="C254" s="128"/>
      <c r="E254" s="129"/>
      <c r="G254" s="75"/>
      <c r="H254" s="130"/>
      <c r="L254" s="131"/>
      <c r="M254" s="134"/>
      <c r="N254" s="131"/>
      <c r="O254" s="75"/>
      <c r="Q254" s="128"/>
      <c r="S254" s="133"/>
      <c r="U254" s="75"/>
      <c r="V254" s="130"/>
      <c r="AA254" s="75"/>
      <c r="AB254" s="130"/>
      <c r="AE254" s="128"/>
      <c r="AG254" s="133"/>
      <c r="AI254" s="75"/>
      <c r="AJ254" s="130"/>
      <c r="AK254" s="130"/>
      <c r="AL254" s="130"/>
      <c r="AM254" s="130"/>
      <c r="AO254" s="75"/>
      <c r="AP254" s="130"/>
      <c r="AS254" s="128"/>
      <c r="AU254" s="133"/>
      <c r="AW254" s="75"/>
      <c r="AX254" s="130"/>
      <c r="BC254" s="75"/>
      <c r="BD254" s="130"/>
    </row>
    <row r="255" spans="1:56" s="74" customFormat="1" ht="12.75">
      <c r="A255" s="127"/>
      <c r="C255" s="128"/>
      <c r="E255" s="129"/>
      <c r="G255" s="75"/>
      <c r="H255" s="130"/>
      <c r="L255" s="131"/>
      <c r="M255" s="134"/>
      <c r="N255" s="131"/>
      <c r="O255" s="75"/>
      <c r="Q255" s="128"/>
      <c r="S255" s="133"/>
      <c r="U255" s="75"/>
      <c r="V255" s="130"/>
      <c r="AA255" s="75"/>
      <c r="AB255" s="130"/>
      <c r="AE255" s="128"/>
      <c r="AG255" s="133"/>
      <c r="AI255" s="75"/>
      <c r="AJ255" s="130"/>
      <c r="AK255" s="130"/>
      <c r="AL255" s="130"/>
      <c r="AM255" s="130"/>
      <c r="AO255" s="75"/>
      <c r="AP255" s="130"/>
      <c r="AS255" s="128"/>
      <c r="AU255" s="133"/>
      <c r="AW255" s="75"/>
      <c r="AX255" s="130"/>
      <c r="BC255" s="75"/>
      <c r="BD255" s="130"/>
    </row>
  </sheetData>
  <sheetProtection password="99EE" sheet="1" selectLockedCells="1"/>
  <mergeCells count="38">
    <mergeCell ref="AH25:AJ25"/>
    <mergeCell ref="AN25:AP25"/>
    <mergeCell ref="BB25:BD25"/>
    <mergeCell ref="B42:H42"/>
    <mergeCell ref="P42:V42"/>
    <mergeCell ref="AD42:AJ42"/>
    <mergeCell ref="AR42:AX42"/>
    <mergeCell ref="F25:H25"/>
    <mergeCell ref="L25:N25"/>
    <mergeCell ref="T25:V25"/>
    <mergeCell ref="Z25:AB25"/>
    <mergeCell ref="AV25:AX25"/>
    <mergeCell ref="AN5:AP5"/>
    <mergeCell ref="F1:H1"/>
    <mergeCell ref="F2:H2"/>
    <mergeCell ref="B3:AC3"/>
    <mergeCell ref="B4:C4"/>
    <mergeCell ref="P4:Q4"/>
    <mergeCell ref="F5:H5"/>
    <mergeCell ref="T5:V5"/>
    <mergeCell ref="B23:H23"/>
    <mergeCell ref="I23:O23"/>
    <mergeCell ref="P23:R23"/>
    <mergeCell ref="BB5:BD5"/>
    <mergeCell ref="AH5:AJ5"/>
    <mergeCell ref="AD22:AJ22"/>
    <mergeCell ref="AR22:AX22"/>
    <mergeCell ref="AV5:AX5"/>
    <mergeCell ref="AD4:AE4"/>
    <mergeCell ref="AR4:AS4"/>
    <mergeCell ref="B24:C24"/>
    <mergeCell ref="P24:Q24"/>
    <mergeCell ref="AD24:AE24"/>
    <mergeCell ref="AR24:AS24"/>
    <mergeCell ref="Z5:AB5"/>
    <mergeCell ref="B22:H22"/>
    <mergeCell ref="P22:V22"/>
    <mergeCell ref="L5:N5"/>
  </mergeCells>
  <conditionalFormatting sqref="P4 AD4 AR4 AR24 AD24 P24 B4 D4 B24">
    <cfRule type="expression" priority="289" dxfId="164" stopIfTrue="1">
      <formula>IF(#REF!="",TRUE,FALSE)</formula>
    </cfRule>
    <cfRule type="expression" priority="290" dxfId="148" stopIfTrue="1">
      <formula>IF(#REF!="",TRUE,FALSE)</formula>
    </cfRule>
  </conditionalFormatting>
  <conditionalFormatting sqref="AF4">
    <cfRule type="expression" priority="271" dxfId="164" stopIfTrue="1">
      <formula>IF(AD4="",TRUE,FALSE)</formula>
    </cfRule>
    <cfRule type="expression" priority="272" dxfId="148" stopIfTrue="1">
      <formula>IF(AB4="",TRUE,FALSE)</formula>
    </cfRule>
  </conditionalFormatting>
  <conditionalFormatting sqref="R4">
    <cfRule type="expression" priority="273" dxfId="164" stopIfTrue="1">
      <formula>IF(P4="",TRUE,FALSE)</formula>
    </cfRule>
    <cfRule type="expression" priority="274" dxfId="148" stopIfTrue="1">
      <formula>IF(N4="",TRUE,FALSE)</formula>
    </cfRule>
  </conditionalFormatting>
  <conditionalFormatting sqref="AT4">
    <cfRule type="expression" priority="269" dxfId="164" stopIfTrue="1">
      <formula>IF(AR4="",TRUE,FALSE)</formula>
    </cfRule>
    <cfRule type="expression" priority="270" dxfId="148" stopIfTrue="1">
      <formula>IF(AP4="",TRUE,FALSE)</formula>
    </cfRule>
  </conditionalFormatting>
  <conditionalFormatting sqref="D24">
    <cfRule type="expression" priority="267" dxfId="164" stopIfTrue="1">
      <formula>IF(B24="",TRUE,FALSE)</formula>
    </cfRule>
    <cfRule type="expression" priority="268" dxfId="148" stopIfTrue="1">
      <formula>IF(#REF!="",TRUE,FALSE)</formula>
    </cfRule>
  </conditionalFormatting>
  <conditionalFormatting sqref="R24">
    <cfRule type="expression" priority="265" dxfId="164" stopIfTrue="1">
      <formula>IF(P24="",TRUE,FALSE)</formula>
    </cfRule>
    <cfRule type="expression" priority="266" dxfId="148" stopIfTrue="1">
      <formula>IF(N24="",TRUE,FALSE)</formula>
    </cfRule>
  </conditionalFormatting>
  <conditionalFormatting sqref="AF24">
    <cfRule type="expression" priority="263" dxfId="164" stopIfTrue="1">
      <formula>IF(AD24="",TRUE,FALSE)</formula>
    </cfRule>
    <cfRule type="expression" priority="264" dxfId="148" stopIfTrue="1">
      <formula>IF(AB24="",TRUE,FALSE)</formula>
    </cfRule>
  </conditionalFormatting>
  <conditionalFormatting sqref="AT24">
    <cfRule type="expression" priority="261" dxfId="164" stopIfTrue="1">
      <formula>IF(AR24="",TRUE,FALSE)</formula>
    </cfRule>
    <cfRule type="expression" priority="262" dxfId="148" stopIfTrue="1">
      <formula>IF(AP24="",TRUE,FALSE)</formula>
    </cfRule>
  </conditionalFormatting>
  <conditionalFormatting sqref="P6:P20">
    <cfRule type="expression" priority="353" dxfId="111" stopIfTrue="1">
      <formula>R6=""</formula>
    </cfRule>
  </conditionalFormatting>
  <conditionalFormatting sqref="AD6:AD7 AD9:AD20">
    <cfRule type="expression" priority="237" dxfId="111" stopIfTrue="1">
      <formula>AF6=""</formula>
    </cfRule>
  </conditionalFormatting>
  <conditionalFormatting sqref="B6:B20">
    <cfRule type="expression" priority="235" dxfId="111" stopIfTrue="1">
      <formula>D6=""</formula>
    </cfRule>
  </conditionalFormatting>
  <conditionalFormatting sqref="B26:B40">
    <cfRule type="expression" priority="234" dxfId="111" stopIfTrue="1">
      <formula>D26=""</formula>
    </cfRule>
  </conditionalFormatting>
  <conditionalFormatting sqref="P26:P40">
    <cfRule type="expression" priority="233" dxfId="111" stopIfTrue="1">
      <formula>R26=""</formula>
    </cfRule>
  </conditionalFormatting>
  <conditionalFormatting sqref="AD26:AD40">
    <cfRule type="expression" priority="232" dxfId="111" stopIfTrue="1">
      <formula>AF26=""</formula>
    </cfRule>
  </conditionalFormatting>
  <conditionalFormatting sqref="AR26:AR40">
    <cfRule type="expression" priority="231" dxfId="111" stopIfTrue="1">
      <formula>AT26=""</formula>
    </cfRule>
  </conditionalFormatting>
  <conditionalFormatting sqref="AR6:AR20">
    <cfRule type="expression" priority="230" dxfId="111" stopIfTrue="1">
      <formula>AT6=""</formula>
    </cfRule>
  </conditionalFormatting>
  <conditionalFormatting sqref="G6:G20">
    <cfRule type="cellIs" priority="229" dxfId="165" operator="notEqual" stopIfTrue="1">
      <formula>"à"</formula>
    </cfRule>
  </conditionalFormatting>
  <conditionalFormatting sqref="F6:F20">
    <cfRule type="expression" priority="379" dxfId="0" stopIfTrue="1">
      <formula>$D6=""</formula>
    </cfRule>
    <cfRule type="expression" priority="380" dxfId="0" stopIfTrue="1">
      <formula>$B6=""</formula>
    </cfRule>
  </conditionalFormatting>
  <conditionalFormatting sqref="H6:H20">
    <cfRule type="expression" priority="381" dxfId="0" stopIfTrue="1">
      <formula>$B6=""</formula>
    </cfRule>
    <cfRule type="expression" priority="382" dxfId="0" stopIfTrue="1">
      <formula>$D6=""</formula>
    </cfRule>
  </conditionalFormatting>
  <conditionalFormatting sqref="U6 U8:U20">
    <cfRule type="cellIs" priority="179" dxfId="165" operator="notEqual" stopIfTrue="1">
      <formula>"à"</formula>
    </cfRule>
  </conditionalFormatting>
  <conditionalFormatting sqref="AI6:AI20">
    <cfRule type="cellIs" priority="174" dxfId="165" operator="notEqual" stopIfTrue="1">
      <formula>"à"</formula>
    </cfRule>
  </conditionalFormatting>
  <conditionalFormatting sqref="AW6:AW20">
    <cfRule type="cellIs" priority="169" dxfId="165" operator="notEqual" stopIfTrue="1">
      <formula>"à"</formula>
    </cfRule>
  </conditionalFormatting>
  <conditionalFormatting sqref="AW26:AW40">
    <cfRule type="cellIs" priority="164" dxfId="165" operator="notEqual" stopIfTrue="1">
      <formula>"à"</formula>
    </cfRule>
  </conditionalFormatting>
  <conditionalFormatting sqref="AV26:AV40">
    <cfRule type="expression" priority="165" dxfId="0" stopIfTrue="1">
      <formula>$D26=""</formula>
    </cfRule>
    <cfRule type="expression" priority="166" dxfId="0" stopIfTrue="1">
      <formula>$B26=""</formula>
    </cfRule>
  </conditionalFormatting>
  <conditionalFormatting sqref="AX26:AX40">
    <cfRule type="expression" priority="167" dxfId="0" stopIfTrue="1">
      <formula>$B26=""</formula>
    </cfRule>
    <cfRule type="expression" priority="168" dxfId="0" stopIfTrue="1">
      <formula>$D26=""</formula>
    </cfRule>
  </conditionalFormatting>
  <conditionalFormatting sqref="AI26:AI40">
    <cfRule type="cellIs" priority="159" dxfId="165" operator="notEqual" stopIfTrue="1">
      <formula>"à"</formula>
    </cfRule>
  </conditionalFormatting>
  <conditionalFormatting sqref="AH26:AH40">
    <cfRule type="expression" priority="160" dxfId="0" stopIfTrue="1">
      <formula>$D26=""</formula>
    </cfRule>
    <cfRule type="expression" priority="161" dxfId="0" stopIfTrue="1">
      <formula>$B26=""</formula>
    </cfRule>
  </conditionalFormatting>
  <conditionalFormatting sqref="AJ26:AJ40">
    <cfRule type="expression" priority="162" dxfId="0" stopIfTrue="1">
      <formula>$B26=""</formula>
    </cfRule>
    <cfRule type="expression" priority="163" dxfId="0" stopIfTrue="1">
      <formula>$D26=""</formula>
    </cfRule>
  </conditionalFormatting>
  <conditionalFormatting sqref="U26:U40">
    <cfRule type="cellIs" priority="154" dxfId="165" operator="notEqual" stopIfTrue="1">
      <formula>"à"</formula>
    </cfRule>
  </conditionalFormatting>
  <conditionalFormatting sqref="T26:T40">
    <cfRule type="expression" priority="155" dxfId="0" stopIfTrue="1">
      <formula>$D26=""</formula>
    </cfRule>
    <cfRule type="expression" priority="156" dxfId="0" stopIfTrue="1">
      <formula>$B26=""</formula>
    </cfRule>
  </conditionalFormatting>
  <conditionalFormatting sqref="V26:V40">
    <cfRule type="expression" priority="157" dxfId="0" stopIfTrue="1">
      <formula>$B26=""</formula>
    </cfRule>
    <cfRule type="expression" priority="158" dxfId="0" stopIfTrue="1">
      <formula>$D26=""</formula>
    </cfRule>
  </conditionalFormatting>
  <conditionalFormatting sqref="G26:G40">
    <cfRule type="cellIs" priority="149" dxfId="165" operator="notEqual" stopIfTrue="1">
      <formula>"à"</formula>
    </cfRule>
  </conditionalFormatting>
  <conditionalFormatting sqref="F26:F40">
    <cfRule type="expression" priority="150" dxfId="0" stopIfTrue="1">
      <formula>$D26=""</formula>
    </cfRule>
    <cfRule type="expression" priority="151" dxfId="0" stopIfTrue="1">
      <formula>$B26=""</formula>
    </cfRule>
  </conditionalFormatting>
  <conditionalFormatting sqref="H26:H40">
    <cfRule type="expression" priority="152" dxfId="0" stopIfTrue="1">
      <formula>$B26=""</formula>
    </cfRule>
    <cfRule type="expression" priority="153" dxfId="0" stopIfTrue="1">
      <formula>$D26=""</formula>
    </cfRule>
  </conditionalFormatting>
  <conditionalFormatting sqref="AD8">
    <cfRule type="expression" priority="148" dxfId="111" stopIfTrue="1">
      <formula>AF8=""</formula>
    </cfRule>
  </conditionalFormatting>
  <conditionalFormatting sqref="AX26:AX40">
    <cfRule type="expression" priority="130" dxfId="0" stopIfTrue="1">
      <formula>$B26=""</formula>
    </cfRule>
    <cfRule type="expression" priority="131" dxfId="0" stopIfTrue="1">
      <formula>$D26=""</formula>
    </cfRule>
  </conditionalFormatting>
  <conditionalFormatting sqref="AX26:AX40">
    <cfRule type="expression" priority="128" dxfId="0" stopIfTrue="1">
      <formula>$B26=""</formula>
    </cfRule>
    <cfRule type="expression" priority="129" dxfId="0" stopIfTrue="1">
      <formula>$D26=""</formula>
    </cfRule>
  </conditionalFormatting>
  <conditionalFormatting sqref="AJ26:AJ40">
    <cfRule type="expression" priority="126" dxfId="0" stopIfTrue="1">
      <formula>$B26=""</formula>
    </cfRule>
    <cfRule type="expression" priority="127" dxfId="0" stopIfTrue="1">
      <formula>$D26=""</formula>
    </cfRule>
  </conditionalFormatting>
  <conditionalFormatting sqref="AJ26:AJ40">
    <cfRule type="expression" priority="124" dxfId="0" stopIfTrue="1">
      <formula>$B26=""</formula>
    </cfRule>
    <cfRule type="expression" priority="125" dxfId="0" stopIfTrue="1">
      <formula>$D26=""</formula>
    </cfRule>
  </conditionalFormatting>
  <conditionalFormatting sqref="V26:V40">
    <cfRule type="expression" priority="122" dxfId="0" stopIfTrue="1">
      <formula>$B26=""</formula>
    </cfRule>
    <cfRule type="expression" priority="123" dxfId="0" stopIfTrue="1">
      <formula>$D26=""</formula>
    </cfRule>
  </conditionalFormatting>
  <conditionalFormatting sqref="V26:V40">
    <cfRule type="expression" priority="120" dxfId="0" stopIfTrue="1">
      <formula>$B26=""</formula>
    </cfRule>
    <cfRule type="expression" priority="121" dxfId="0" stopIfTrue="1">
      <formula>$D26=""</formula>
    </cfRule>
  </conditionalFormatting>
  <conditionalFormatting sqref="H26:H40">
    <cfRule type="expression" priority="118" dxfId="0" stopIfTrue="1">
      <formula>$B26=""</formula>
    </cfRule>
    <cfRule type="expression" priority="119" dxfId="0" stopIfTrue="1">
      <formula>$D26=""</formula>
    </cfRule>
  </conditionalFormatting>
  <conditionalFormatting sqref="H26:H40">
    <cfRule type="expression" priority="116" dxfId="0" stopIfTrue="1">
      <formula>$B26=""</formula>
    </cfRule>
    <cfRule type="expression" priority="117" dxfId="0" stopIfTrue="1">
      <formula>$D26=""</formula>
    </cfRule>
  </conditionalFormatting>
  <conditionalFormatting sqref="F26:F40">
    <cfRule type="expression" priority="112" dxfId="0" stopIfTrue="1">
      <formula>$D26=""</formula>
    </cfRule>
    <cfRule type="expression" priority="113" dxfId="0" stopIfTrue="1">
      <formula>$B26=""</formula>
    </cfRule>
  </conditionalFormatting>
  <conditionalFormatting sqref="T26:T40">
    <cfRule type="expression" priority="110" dxfId="0" stopIfTrue="1">
      <formula>$D26=""</formula>
    </cfRule>
    <cfRule type="expression" priority="111" dxfId="0" stopIfTrue="1">
      <formula>$B26=""</formula>
    </cfRule>
  </conditionalFormatting>
  <conditionalFormatting sqref="AH26:AH40">
    <cfRule type="expression" priority="108" dxfId="0" stopIfTrue="1">
      <formula>$D26=""</formula>
    </cfRule>
    <cfRule type="expression" priority="109" dxfId="0" stopIfTrue="1">
      <formula>$B26=""</formula>
    </cfRule>
  </conditionalFormatting>
  <conditionalFormatting sqref="AV26:AV40">
    <cfRule type="expression" priority="106" dxfId="0" stopIfTrue="1">
      <formula>$D26=""</formula>
    </cfRule>
    <cfRule type="expression" priority="107" dxfId="0" stopIfTrue="1">
      <formula>$B26=""</formula>
    </cfRule>
  </conditionalFormatting>
  <conditionalFormatting sqref="AV26:AV40">
    <cfRule type="expression" priority="98" dxfId="0" stopIfTrue="1">
      <formula>$D26=""</formula>
    </cfRule>
    <cfRule type="expression" priority="99" dxfId="0" stopIfTrue="1">
      <formula>$B26=""</formula>
    </cfRule>
  </conditionalFormatting>
  <conditionalFormatting sqref="AH26:AH40">
    <cfRule type="expression" priority="96" dxfId="0" stopIfTrue="1">
      <formula>$D26=""</formula>
    </cfRule>
    <cfRule type="expression" priority="97" dxfId="0" stopIfTrue="1">
      <formula>$B26=""</formula>
    </cfRule>
  </conditionalFormatting>
  <conditionalFormatting sqref="T26:T40">
    <cfRule type="expression" priority="94" dxfId="0" stopIfTrue="1">
      <formula>$D26=""</formula>
    </cfRule>
    <cfRule type="expression" priority="95" dxfId="0" stopIfTrue="1">
      <formula>$B26=""</formula>
    </cfRule>
  </conditionalFormatting>
  <conditionalFormatting sqref="F26:F40">
    <cfRule type="expression" priority="92" dxfId="0" stopIfTrue="1">
      <formula>$D26=""</formula>
    </cfRule>
    <cfRule type="expression" priority="93" dxfId="0" stopIfTrue="1">
      <formula>$B26=""</formula>
    </cfRule>
  </conditionalFormatting>
  <conditionalFormatting sqref="AX26:AX40">
    <cfRule type="expression" priority="84" dxfId="0" stopIfTrue="1">
      <formula>$B26=""</formula>
    </cfRule>
    <cfRule type="expression" priority="85" dxfId="0" stopIfTrue="1">
      <formula>$D26=""</formula>
    </cfRule>
  </conditionalFormatting>
  <conditionalFormatting sqref="AJ26:AJ40">
    <cfRule type="expression" priority="82" dxfId="0" stopIfTrue="1">
      <formula>$B26=""</formula>
    </cfRule>
    <cfRule type="expression" priority="83" dxfId="0" stopIfTrue="1">
      <formula>$D26=""</formula>
    </cfRule>
  </conditionalFormatting>
  <conditionalFormatting sqref="V26:V40">
    <cfRule type="expression" priority="80" dxfId="0" stopIfTrue="1">
      <formula>$B26=""</formula>
    </cfRule>
    <cfRule type="expression" priority="81" dxfId="0" stopIfTrue="1">
      <formula>$D26=""</formula>
    </cfRule>
  </conditionalFormatting>
  <conditionalFormatting sqref="H26:H40">
    <cfRule type="expression" priority="78" dxfId="0" stopIfTrue="1">
      <formula>$B26=""</formula>
    </cfRule>
    <cfRule type="expression" priority="79" dxfId="0" stopIfTrue="1">
      <formula>$D26=""</formula>
    </cfRule>
  </conditionalFormatting>
  <conditionalFormatting sqref="AH6:AH20">
    <cfRule type="expression" priority="72" dxfId="0" stopIfTrue="1">
      <formula>$AD6=""</formula>
    </cfRule>
    <cfRule type="expression" priority="73" dxfId="0" stopIfTrue="1">
      <formula>$AF6=""</formula>
    </cfRule>
  </conditionalFormatting>
  <conditionalFormatting sqref="AV6:AV20">
    <cfRule type="expression" priority="66" dxfId="0" stopIfTrue="1">
      <formula>$AR6=""</formula>
    </cfRule>
    <cfRule type="expression" priority="67" dxfId="0" stopIfTrue="1">
      <formula>$AT6=""</formula>
    </cfRule>
  </conditionalFormatting>
  <conditionalFormatting sqref="AV26:AV40">
    <cfRule type="expression" priority="64" dxfId="0" stopIfTrue="1">
      <formula>$D26=""</formula>
    </cfRule>
    <cfRule type="expression" priority="65" dxfId="0" stopIfTrue="1">
      <formula>$B26=""</formula>
    </cfRule>
  </conditionalFormatting>
  <conditionalFormatting sqref="AV26:AV40">
    <cfRule type="expression" priority="62" dxfId="0" stopIfTrue="1">
      <formula>$D26=""</formula>
    </cfRule>
    <cfRule type="expression" priority="63" dxfId="0" stopIfTrue="1">
      <formula>$B26=""</formula>
    </cfRule>
  </conditionalFormatting>
  <conditionalFormatting sqref="AV26:AV40">
    <cfRule type="expression" priority="60" dxfId="0" stopIfTrue="1">
      <formula>$D26=""</formula>
    </cfRule>
    <cfRule type="expression" priority="61" dxfId="0" stopIfTrue="1">
      <formula>$B26=""</formula>
    </cfRule>
  </conditionalFormatting>
  <conditionalFormatting sqref="AH26:AH40">
    <cfRule type="expression" priority="58" dxfId="0" stopIfTrue="1">
      <formula>$D26=""</formula>
    </cfRule>
    <cfRule type="expression" priority="59" dxfId="0" stopIfTrue="1">
      <formula>$B26=""</formula>
    </cfRule>
  </conditionalFormatting>
  <conditionalFormatting sqref="AH26:AH40">
    <cfRule type="expression" priority="56" dxfId="0" stopIfTrue="1">
      <formula>$D26=""</formula>
    </cfRule>
    <cfRule type="expression" priority="57" dxfId="0" stopIfTrue="1">
      <formula>$B26=""</formula>
    </cfRule>
  </conditionalFormatting>
  <conditionalFormatting sqref="AH26:AH40">
    <cfRule type="expression" priority="54" dxfId="0" stopIfTrue="1">
      <formula>$D26=""</formula>
    </cfRule>
    <cfRule type="expression" priority="55" dxfId="0" stopIfTrue="1">
      <formula>$B26=""</formula>
    </cfRule>
  </conditionalFormatting>
  <conditionalFormatting sqref="T26:T40">
    <cfRule type="expression" priority="52" dxfId="0" stopIfTrue="1">
      <formula>$D26=""</formula>
    </cfRule>
    <cfRule type="expression" priority="53" dxfId="0" stopIfTrue="1">
      <formula>$B26=""</formula>
    </cfRule>
  </conditionalFormatting>
  <conditionalFormatting sqref="T26:T40">
    <cfRule type="expression" priority="50" dxfId="0" stopIfTrue="1">
      <formula>$D26=""</formula>
    </cfRule>
    <cfRule type="expression" priority="51" dxfId="0" stopIfTrue="1">
      <formula>$B26=""</formula>
    </cfRule>
  </conditionalFormatting>
  <conditionalFormatting sqref="T26:T40">
    <cfRule type="expression" priority="48" dxfId="0" stopIfTrue="1">
      <formula>$D26=""</formula>
    </cfRule>
    <cfRule type="expression" priority="49" dxfId="0" stopIfTrue="1">
      <formula>$B26=""</formula>
    </cfRule>
  </conditionalFormatting>
  <conditionalFormatting sqref="F26:F40">
    <cfRule type="expression" priority="46" dxfId="0" stopIfTrue="1">
      <formula>$D26=""</formula>
    </cfRule>
    <cfRule type="expression" priority="47" dxfId="0" stopIfTrue="1">
      <formula>$B26=""</formula>
    </cfRule>
  </conditionalFormatting>
  <conditionalFormatting sqref="F26:F40">
    <cfRule type="expression" priority="44" dxfId="0" stopIfTrue="1">
      <formula>$D26=""</formula>
    </cfRule>
    <cfRule type="expression" priority="45" dxfId="0" stopIfTrue="1">
      <formula>$B26=""</formula>
    </cfRule>
  </conditionalFormatting>
  <conditionalFormatting sqref="F26:F40">
    <cfRule type="expression" priority="42" dxfId="0" stopIfTrue="1">
      <formula>$D26=""</formula>
    </cfRule>
    <cfRule type="expression" priority="43" dxfId="0" stopIfTrue="1">
      <formula>$B26=""</formula>
    </cfRule>
  </conditionalFormatting>
  <conditionalFormatting sqref="AJ6:AJ20">
    <cfRule type="expression" priority="38" dxfId="0" stopIfTrue="1">
      <formula>$AD6=""</formula>
    </cfRule>
    <cfRule type="expression" priority="39" dxfId="0" stopIfTrue="1">
      <formula>$AF6=""</formula>
    </cfRule>
  </conditionalFormatting>
  <conditionalFormatting sqref="AX6:AX20">
    <cfRule type="expression" priority="36" dxfId="0" stopIfTrue="1">
      <formula>$AR6=""</formula>
    </cfRule>
    <cfRule type="expression" priority="37" dxfId="0" stopIfTrue="1">
      <formula>$AT6=""</formula>
    </cfRule>
  </conditionalFormatting>
  <conditionalFormatting sqref="AX26:AX40">
    <cfRule type="expression" priority="34" dxfId="0" stopIfTrue="1">
      <formula>$B26=""</formula>
    </cfRule>
    <cfRule type="expression" priority="35" dxfId="0" stopIfTrue="1">
      <formula>$D26=""</formula>
    </cfRule>
  </conditionalFormatting>
  <conditionalFormatting sqref="AJ26:AJ40">
    <cfRule type="expression" priority="32" dxfId="0" stopIfTrue="1">
      <formula>$B26=""</formula>
    </cfRule>
    <cfRule type="expression" priority="33" dxfId="0" stopIfTrue="1">
      <formula>$D26=""</formula>
    </cfRule>
  </conditionalFormatting>
  <conditionalFormatting sqref="V26:V40">
    <cfRule type="expression" priority="30" dxfId="0" stopIfTrue="1">
      <formula>$B26=""</formula>
    </cfRule>
    <cfRule type="expression" priority="31" dxfId="0" stopIfTrue="1">
      <formula>$D26=""</formula>
    </cfRule>
  </conditionalFormatting>
  <conditionalFormatting sqref="H26:H40">
    <cfRule type="expression" priority="28" dxfId="0" stopIfTrue="1">
      <formula>$B26=""</formula>
    </cfRule>
    <cfRule type="expression" priority="29" dxfId="0" stopIfTrue="1">
      <formula>$D26=""</formula>
    </cfRule>
  </conditionalFormatting>
  <conditionalFormatting sqref="T8:T20">
    <cfRule type="expression" priority="26" dxfId="0" stopIfTrue="1">
      <formula>$D8=""</formula>
    </cfRule>
    <cfRule type="expression" priority="27" dxfId="0" stopIfTrue="1">
      <formula>$B8=""</formula>
    </cfRule>
  </conditionalFormatting>
  <conditionalFormatting sqref="AH8:AH20">
    <cfRule type="expression" priority="24" dxfId="0" stopIfTrue="1">
      <formula>$D8=""</formula>
    </cfRule>
    <cfRule type="expression" priority="25" dxfId="0" stopIfTrue="1">
      <formula>$B8=""</formula>
    </cfRule>
  </conditionalFormatting>
  <conditionalFormatting sqref="AV8:AV20">
    <cfRule type="expression" priority="22" dxfId="0" stopIfTrue="1">
      <formula>$D8=""</formula>
    </cfRule>
    <cfRule type="expression" priority="23" dxfId="0" stopIfTrue="1">
      <formula>$B8=""</formula>
    </cfRule>
  </conditionalFormatting>
  <conditionalFormatting sqref="V8:V20">
    <cfRule type="expression" priority="20" dxfId="0" stopIfTrue="1">
      <formula>$B8=""</formula>
    </cfRule>
    <cfRule type="expression" priority="21" dxfId="0" stopIfTrue="1">
      <formula>$D8=""</formula>
    </cfRule>
  </conditionalFormatting>
  <conditionalFormatting sqref="AJ8:AJ20">
    <cfRule type="expression" priority="18" dxfId="0" stopIfTrue="1">
      <formula>$B8=""</formula>
    </cfRule>
    <cfRule type="expression" priority="19" dxfId="0" stopIfTrue="1">
      <formula>$D8=""</formula>
    </cfRule>
  </conditionalFormatting>
  <conditionalFormatting sqref="AX8:AX20">
    <cfRule type="expression" priority="16" dxfId="0" stopIfTrue="1">
      <formula>$B8=""</formula>
    </cfRule>
    <cfRule type="expression" priority="17" dxfId="0" stopIfTrue="1">
      <formula>$D8=""</formula>
    </cfRule>
  </conditionalFormatting>
  <conditionalFormatting sqref="U7">
    <cfRule type="cellIs" priority="11" dxfId="165" operator="notEqual" stopIfTrue="1">
      <formula>"à"</formula>
    </cfRule>
  </conditionalFormatting>
  <conditionalFormatting sqref="T7">
    <cfRule type="expression" priority="12" dxfId="0" stopIfTrue="1">
      <formula>$D7=""</formula>
    </cfRule>
    <cfRule type="expression" priority="13" dxfId="0" stopIfTrue="1">
      <formula>$B7=""</formula>
    </cfRule>
  </conditionalFormatting>
  <conditionalFormatting sqref="V7">
    <cfRule type="expression" priority="14" dxfId="0" stopIfTrue="1">
      <formula>$B7=""</formula>
    </cfRule>
    <cfRule type="expression" priority="15" dxfId="0" stopIfTrue="1">
      <formula>$D7=""</formula>
    </cfRule>
  </conditionalFormatting>
  <conditionalFormatting sqref="T7">
    <cfRule type="expression" priority="9" dxfId="0" stopIfTrue="1">
      <formula>$D7=""</formula>
    </cfRule>
    <cfRule type="expression" priority="10" dxfId="0" stopIfTrue="1">
      <formula>$B7=""</formula>
    </cfRule>
  </conditionalFormatting>
  <conditionalFormatting sqref="V7">
    <cfRule type="expression" priority="7" dxfId="0" stopIfTrue="1">
      <formula>$B7=""</formula>
    </cfRule>
    <cfRule type="expression" priority="8" dxfId="0" stopIfTrue="1">
      <formula>$D7=""</formula>
    </cfRule>
  </conditionalFormatting>
  <conditionalFormatting sqref="T7">
    <cfRule type="expression" priority="5" dxfId="0" stopIfTrue="1">
      <formula>$D7=""</formula>
    </cfRule>
    <cfRule type="expression" priority="6" dxfId="0" stopIfTrue="1">
      <formula>$B7=""</formula>
    </cfRule>
  </conditionalFormatting>
  <conditionalFormatting sqref="V7">
    <cfRule type="expression" priority="3" dxfId="0" stopIfTrue="1">
      <formula>$B7=""</formula>
    </cfRule>
    <cfRule type="expression" priority="4" dxfId="0" stopIfTrue="1">
      <formula>$D7=""</formula>
    </cfRule>
  </conditionalFormatting>
  <conditionalFormatting sqref="V7">
    <cfRule type="expression" priority="1" dxfId="0" stopIfTrue="1">
      <formula>$B7=""</formula>
    </cfRule>
    <cfRule type="expression" priority="2" dxfId="0" stopIfTrue="1">
      <formula>$D7=""</formula>
    </cfRule>
  </conditionalFormatting>
  <conditionalFormatting sqref="T6:T20">
    <cfRule type="expression" priority="104" dxfId="0" stopIfTrue="1">
      <formula>$P6=""</formula>
    </cfRule>
    <cfRule type="expression" priority="105" dxfId="0" stopIfTrue="1">
      <formula>$R6=""</formula>
    </cfRule>
  </conditionalFormatting>
  <conditionalFormatting sqref="V6:V20">
    <cfRule type="expression" priority="40" dxfId="0" stopIfTrue="1">
      <formula>$P6=""</formula>
    </cfRule>
    <cfRule type="expression" priority="41" dxfId="0" stopIfTrue="1">
      <formula>$R6=""</formula>
    </cfRule>
  </conditionalFormatting>
  <printOptions horizontalCentered="1" verticalCentered="1"/>
  <pageMargins left="0" right="0" top="0" bottom="0" header="0" footer="0"/>
  <pageSetup horizontalDpi="300" verticalDpi="300" orientation="landscape" paperSize="9" scale="65" r:id="rId2"/>
  <headerFooter alignWithMargins="0">
    <oddHeader>&amp;C&amp;A</oddHeader>
    <oddFooter>&amp;CPage &amp;P</oddFooter>
  </headerFooter>
  <colBreaks count="2" manualBreakCount="2">
    <brk id="50" max="65535" man="1"/>
    <brk id="74" max="41" man="1"/>
  </colBreaks>
  <ignoredErrors>
    <ignoredError sqref="P8 P18 B18 B8 R15 D15 AD18 AR8 AR18 AR28 AR38 AD38 AD28 P38 P28 B28 B38 R35 D35 AF35 AT35 AT15 AF15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tabColor indexed="10"/>
  </sheetPr>
  <dimension ref="A1:AE178"/>
  <sheetViews>
    <sheetView view="pageBreakPreview" zoomScale="90" zoomScaleNormal="84" zoomScaleSheetLayoutView="90" zoomScalePageLayoutView="0" workbookViewId="0" topLeftCell="A7">
      <selection activeCell="I16" sqref="I16"/>
    </sheetView>
  </sheetViews>
  <sheetFormatPr defaultColWidth="11.421875" defaultRowHeight="12.75"/>
  <cols>
    <col min="1" max="1" width="3.421875" style="9" customWidth="1"/>
    <col min="2" max="2" width="21.7109375" style="0" customWidth="1"/>
    <col min="3" max="3" width="4.140625" style="0" customWidth="1"/>
    <col min="4" max="6" width="4.140625" style="10" customWidth="1"/>
    <col min="7" max="7" width="0.9921875" style="6" customWidth="1"/>
    <col min="8" max="8" width="3.57421875" style="9" customWidth="1"/>
    <col min="9" max="9" width="21.7109375" style="0" customWidth="1"/>
    <col min="10" max="10" width="4.140625" style="0" customWidth="1"/>
    <col min="11" max="13" width="4.140625" style="10" customWidth="1"/>
    <col min="14" max="14" width="0.85546875" style="6" customWidth="1"/>
    <col min="15" max="15" width="4.140625" style="9" customWidth="1"/>
    <col min="16" max="16" width="21.7109375" style="0" customWidth="1"/>
    <col min="17" max="17" width="4.140625" style="0" customWidth="1"/>
    <col min="18" max="20" width="4.140625" style="10" customWidth="1"/>
    <col min="21" max="21" width="0.85546875" style="6" customWidth="1"/>
    <col min="22" max="22" width="3.8515625" style="9" customWidth="1"/>
    <col min="23" max="23" width="21.7109375" style="0" customWidth="1"/>
    <col min="24" max="24" width="4.140625" style="0" customWidth="1"/>
    <col min="25" max="27" width="4.140625" style="10" customWidth="1"/>
    <col min="28" max="28" width="1.28515625" style="3" customWidth="1"/>
    <col min="29" max="44" width="11.57421875" style="22" customWidth="1"/>
    <col min="45" max="83" width="11.57421875" style="3" customWidth="1"/>
  </cols>
  <sheetData>
    <row r="1" spans="1:30" ht="22.5" customHeight="1" thickTop="1">
      <c r="A1" s="244"/>
      <c r="B1" s="34"/>
      <c r="C1" s="34"/>
      <c r="D1" s="35"/>
      <c r="E1" s="37"/>
      <c r="F1" s="37"/>
      <c r="G1" s="38"/>
      <c r="H1" s="39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7"/>
      <c r="U1" s="37"/>
      <c r="V1" s="37"/>
      <c r="W1" s="37"/>
      <c r="X1" s="37"/>
      <c r="Y1" s="37"/>
      <c r="Z1" s="37"/>
      <c r="AA1" s="37"/>
      <c r="AB1" s="37"/>
      <c r="AC1" s="247"/>
      <c r="AD1" s="248"/>
    </row>
    <row r="2" spans="1:30" ht="26.25" customHeight="1">
      <c r="A2" s="33"/>
      <c r="B2" s="441" t="s">
        <v>6</v>
      </c>
      <c r="C2" s="441"/>
      <c r="D2" s="435" t="str">
        <f>'saisie des équipes'!C2</f>
        <v>Poule 1</v>
      </c>
      <c r="E2" s="435"/>
      <c r="F2" s="435"/>
      <c r="H2" s="33"/>
      <c r="I2" s="441" t="s">
        <v>6</v>
      </c>
      <c r="J2" s="441"/>
      <c r="K2" s="435" t="str">
        <f>'saisie des équipes'!F2</f>
        <v>Poule 2</v>
      </c>
      <c r="L2" s="435"/>
      <c r="M2" s="435"/>
      <c r="O2" s="33"/>
      <c r="P2" s="441" t="s">
        <v>6</v>
      </c>
      <c r="Q2" s="441"/>
      <c r="R2" s="435" t="str">
        <f>'saisie des équipes'!I2</f>
        <v>Poule 3</v>
      </c>
      <c r="S2" s="435"/>
      <c r="T2" s="435"/>
      <c r="V2" s="33"/>
      <c r="W2" s="441" t="s">
        <v>6</v>
      </c>
      <c r="X2" s="441"/>
      <c r="Y2" s="435" t="str">
        <f>'saisie des équipes'!L2</f>
        <v>Poule 4</v>
      </c>
      <c r="Z2" s="435"/>
      <c r="AA2" s="435"/>
      <c r="AB2" s="36"/>
      <c r="AC2" s="249"/>
      <c r="AD2" s="250"/>
    </row>
    <row r="3" spans="1:30" ht="93.75" customHeight="1">
      <c r="A3" s="33" t="s">
        <v>22</v>
      </c>
      <c r="B3" s="241"/>
      <c r="C3" s="242" t="s">
        <v>4</v>
      </c>
      <c r="D3" s="242" t="s">
        <v>9</v>
      </c>
      <c r="E3" s="242" t="s">
        <v>10</v>
      </c>
      <c r="F3" s="243" t="s">
        <v>11</v>
      </c>
      <c r="H3" s="33" t="s">
        <v>23</v>
      </c>
      <c r="I3" s="241"/>
      <c r="J3" s="242" t="s">
        <v>4</v>
      </c>
      <c r="K3" s="242" t="s">
        <v>9</v>
      </c>
      <c r="L3" s="242" t="s">
        <v>10</v>
      </c>
      <c r="M3" s="243" t="s">
        <v>11</v>
      </c>
      <c r="O3" s="33" t="s">
        <v>24</v>
      </c>
      <c r="P3" s="241"/>
      <c r="Q3" s="242" t="s">
        <v>4</v>
      </c>
      <c r="R3" s="242" t="s">
        <v>9</v>
      </c>
      <c r="S3" s="242" t="s">
        <v>10</v>
      </c>
      <c r="T3" s="243" t="s">
        <v>11</v>
      </c>
      <c r="V3" s="33" t="s">
        <v>25</v>
      </c>
      <c r="W3" s="241"/>
      <c r="X3" s="242" t="s">
        <v>4</v>
      </c>
      <c r="Y3" s="242" t="s">
        <v>9</v>
      </c>
      <c r="Z3" s="242" t="s">
        <v>10</v>
      </c>
      <c r="AA3" s="243" t="s">
        <v>11</v>
      </c>
      <c r="AB3" s="36"/>
      <c r="AC3" s="436" t="s">
        <v>93</v>
      </c>
      <c r="AD3" s="437"/>
    </row>
    <row r="4" spans="1:30" ht="26.25" customHeight="1">
      <c r="A4" s="11" t="s">
        <v>17</v>
      </c>
      <c r="B4" s="231" t="s">
        <v>249</v>
      </c>
      <c r="C4" s="232">
        <v>10</v>
      </c>
      <c r="D4" s="233">
        <v>3</v>
      </c>
      <c r="E4" s="233">
        <v>0</v>
      </c>
      <c r="F4" s="234">
        <v>3</v>
      </c>
      <c r="H4" s="11" t="s">
        <v>17</v>
      </c>
      <c r="I4" s="231" t="s">
        <v>259</v>
      </c>
      <c r="J4" s="232">
        <v>12</v>
      </c>
      <c r="K4" s="233">
        <v>5</v>
      </c>
      <c r="L4" s="233">
        <v>1</v>
      </c>
      <c r="M4" s="234">
        <v>4</v>
      </c>
      <c r="O4" s="11" t="s">
        <v>17</v>
      </c>
      <c r="P4" s="231" t="s">
        <v>237</v>
      </c>
      <c r="Q4" s="232">
        <v>12</v>
      </c>
      <c r="R4" s="233">
        <v>6</v>
      </c>
      <c r="S4" s="233">
        <v>0</v>
      </c>
      <c r="T4" s="234">
        <v>6</v>
      </c>
      <c r="V4" s="11" t="s">
        <v>17</v>
      </c>
      <c r="W4" s="231" t="s">
        <v>251</v>
      </c>
      <c r="X4" s="232">
        <v>12</v>
      </c>
      <c r="Y4" s="233">
        <v>8</v>
      </c>
      <c r="Z4" s="233">
        <v>0</v>
      </c>
      <c r="AA4" s="234">
        <v>8</v>
      </c>
      <c r="AB4" s="36"/>
      <c r="AC4" s="436"/>
      <c r="AD4" s="437"/>
    </row>
    <row r="5" spans="1:30" ht="26.25" customHeight="1">
      <c r="A5" s="239" t="s">
        <v>12</v>
      </c>
      <c r="B5" s="231" t="s">
        <v>257</v>
      </c>
      <c r="C5" s="232">
        <v>8</v>
      </c>
      <c r="D5" s="233">
        <v>4</v>
      </c>
      <c r="E5" s="233">
        <v>1</v>
      </c>
      <c r="F5" s="234">
        <v>3</v>
      </c>
      <c r="H5" s="239" t="s">
        <v>12</v>
      </c>
      <c r="I5" s="231" t="s">
        <v>231</v>
      </c>
      <c r="J5" s="232">
        <v>7</v>
      </c>
      <c r="K5" s="233">
        <v>4</v>
      </c>
      <c r="L5" s="233">
        <v>5</v>
      </c>
      <c r="M5" s="234">
        <v>-1</v>
      </c>
      <c r="O5" s="239" t="s">
        <v>12</v>
      </c>
      <c r="P5" s="231" t="s">
        <v>243</v>
      </c>
      <c r="Q5" s="232">
        <v>9</v>
      </c>
      <c r="R5" s="233">
        <v>6</v>
      </c>
      <c r="S5" s="233">
        <v>3</v>
      </c>
      <c r="T5" s="234">
        <v>3</v>
      </c>
      <c r="V5" s="239" t="s">
        <v>12</v>
      </c>
      <c r="W5" s="231" t="s">
        <v>235</v>
      </c>
      <c r="X5" s="232">
        <v>9</v>
      </c>
      <c r="Y5" s="233">
        <v>4</v>
      </c>
      <c r="Z5" s="233">
        <v>3</v>
      </c>
      <c r="AA5" s="234">
        <v>1</v>
      </c>
      <c r="AB5" s="36"/>
      <c r="AC5" s="436"/>
      <c r="AD5" s="437"/>
    </row>
    <row r="6" spans="1:30" ht="26.25" customHeight="1">
      <c r="A6" s="239" t="s">
        <v>13</v>
      </c>
      <c r="B6" s="231" t="s">
        <v>238</v>
      </c>
      <c r="C6" s="232">
        <v>5</v>
      </c>
      <c r="D6" s="233">
        <v>1</v>
      </c>
      <c r="E6" s="233">
        <v>3</v>
      </c>
      <c r="F6" s="234">
        <v>-2</v>
      </c>
      <c r="H6" s="239" t="s">
        <v>13</v>
      </c>
      <c r="I6" s="231" t="s">
        <v>246</v>
      </c>
      <c r="J6" s="232">
        <v>6</v>
      </c>
      <c r="K6" s="233">
        <v>3</v>
      </c>
      <c r="L6" s="233">
        <v>4</v>
      </c>
      <c r="M6" s="234">
        <v>-1</v>
      </c>
      <c r="O6" s="239" t="s">
        <v>13</v>
      </c>
      <c r="P6" s="231" t="s">
        <v>242</v>
      </c>
      <c r="Q6" s="232">
        <v>4</v>
      </c>
      <c r="R6" s="233">
        <v>1</v>
      </c>
      <c r="S6" s="233">
        <v>4</v>
      </c>
      <c r="T6" s="234">
        <v>-3</v>
      </c>
      <c r="V6" s="239" t="s">
        <v>13</v>
      </c>
      <c r="W6" s="231" t="s">
        <v>248</v>
      </c>
      <c r="X6" s="232">
        <v>6</v>
      </c>
      <c r="Y6" s="233">
        <v>3</v>
      </c>
      <c r="Z6" s="233">
        <v>3</v>
      </c>
      <c r="AA6" s="234">
        <v>0</v>
      </c>
      <c r="AB6" s="36"/>
      <c r="AC6" s="436"/>
      <c r="AD6" s="437"/>
    </row>
    <row r="7" spans="1:30" ht="26.25" customHeight="1">
      <c r="A7" s="239" t="s">
        <v>14</v>
      </c>
      <c r="B7" s="231" t="s">
        <v>234</v>
      </c>
      <c r="C7" s="232">
        <v>4</v>
      </c>
      <c r="D7" s="233">
        <v>0</v>
      </c>
      <c r="E7" s="233">
        <v>4</v>
      </c>
      <c r="F7" s="234">
        <v>-4</v>
      </c>
      <c r="H7" s="239" t="s">
        <v>14</v>
      </c>
      <c r="I7" s="231" t="s">
        <v>256</v>
      </c>
      <c r="J7" s="232">
        <v>4</v>
      </c>
      <c r="K7" s="233">
        <v>2</v>
      </c>
      <c r="L7" s="233">
        <v>4</v>
      </c>
      <c r="M7" s="234">
        <v>-2</v>
      </c>
      <c r="O7" s="239" t="s">
        <v>14</v>
      </c>
      <c r="P7" s="231" t="s">
        <v>250</v>
      </c>
      <c r="Q7" s="232">
        <v>4</v>
      </c>
      <c r="R7" s="233">
        <v>1</v>
      </c>
      <c r="S7" s="233">
        <v>7</v>
      </c>
      <c r="T7" s="234">
        <v>-6</v>
      </c>
      <c r="V7" s="239" t="s">
        <v>14</v>
      </c>
      <c r="W7" s="231" t="s">
        <v>260</v>
      </c>
      <c r="X7" s="232">
        <v>3</v>
      </c>
      <c r="Y7" s="233">
        <v>0</v>
      </c>
      <c r="Z7" s="233">
        <v>9</v>
      </c>
      <c r="AA7" s="234">
        <v>-9</v>
      </c>
      <c r="AB7" s="36"/>
      <c r="AC7" s="436"/>
      <c r="AD7" s="437"/>
    </row>
    <row r="8" spans="1:31" ht="26.25" customHeight="1">
      <c r="A8" s="239" t="s">
        <v>15</v>
      </c>
      <c r="B8" s="231" t="s">
        <v>30</v>
      </c>
      <c r="C8" s="232">
        <v>0</v>
      </c>
      <c r="D8" s="233">
        <v>0</v>
      </c>
      <c r="E8" s="233">
        <v>0</v>
      </c>
      <c r="F8" s="234">
        <v>0</v>
      </c>
      <c r="H8" s="239" t="s">
        <v>15</v>
      </c>
      <c r="I8" s="231" t="s">
        <v>30</v>
      </c>
      <c r="J8" s="232">
        <v>0</v>
      </c>
      <c r="K8" s="233">
        <v>0</v>
      </c>
      <c r="L8" s="233">
        <v>0</v>
      </c>
      <c r="M8" s="234">
        <v>0</v>
      </c>
      <c r="O8" s="239" t="s">
        <v>15</v>
      </c>
      <c r="P8" s="231" t="s">
        <v>30</v>
      </c>
      <c r="Q8" s="232">
        <v>0</v>
      </c>
      <c r="R8" s="233">
        <v>0</v>
      </c>
      <c r="S8" s="233">
        <v>0</v>
      </c>
      <c r="T8" s="234">
        <v>0</v>
      </c>
      <c r="V8" s="239" t="s">
        <v>15</v>
      </c>
      <c r="W8" s="231" t="s">
        <v>30</v>
      </c>
      <c r="X8" s="232">
        <v>0</v>
      </c>
      <c r="Y8" s="233">
        <v>0</v>
      </c>
      <c r="Z8" s="233">
        <v>0</v>
      </c>
      <c r="AA8" s="234">
        <v>0</v>
      </c>
      <c r="AB8" s="36"/>
      <c r="AC8" s="436"/>
      <c r="AD8" s="437"/>
      <c r="AE8" s="246"/>
    </row>
    <row r="9" spans="1:30" ht="26.25" customHeight="1" thickBot="1">
      <c r="A9" s="240" t="s">
        <v>16</v>
      </c>
      <c r="B9" s="235" t="s">
        <v>30</v>
      </c>
      <c r="C9" s="236">
        <v>0</v>
      </c>
      <c r="D9" s="237">
        <v>0</v>
      </c>
      <c r="E9" s="237">
        <v>0</v>
      </c>
      <c r="F9" s="238">
        <v>0</v>
      </c>
      <c r="H9" s="240" t="s">
        <v>16</v>
      </c>
      <c r="I9" s="235" t="s">
        <v>30</v>
      </c>
      <c r="J9" s="236">
        <v>0</v>
      </c>
      <c r="K9" s="237">
        <v>0</v>
      </c>
      <c r="L9" s="237">
        <v>0</v>
      </c>
      <c r="M9" s="238">
        <v>0</v>
      </c>
      <c r="O9" s="240" t="s">
        <v>16</v>
      </c>
      <c r="P9" s="235" t="s">
        <v>30</v>
      </c>
      <c r="Q9" s="236">
        <v>0</v>
      </c>
      <c r="R9" s="237">
        <v>0</v>
      </c>
      <c r="S9" s="237">
        <v>0</v>
      </c>
      <c r="T9" s="238">
        <v>0</v>
      </c>
      <c r="V9" s="240" t="s">
        <v>16</v>
      </c>
      <c r="W9" s="235" t="s">
        <v>30</v>
      </c>
      <c r="X9" s="236">
        <v>0</v>
      </c>
      <c r="Y9" s="237">
        <v>0</v>
      </c>
      <c r="Z9" s="237">
        <v>0</v>
      </c>
      <c r="AA9" s="238">
        <v>0</v>
      </c>
      <c r="AB9" s="36"/>
      <c r="AC9" s="438"/>
      <c r="AD9" s="439"/>
    </row>
    <row r="10" spans="1:28" ht="21" customHeight="1">
      <c r="A10" s="34"/>
      <c r="B10" s="245"/>
      <c r="C10" s="34"/>
      <c r="D10" s="34"/>
      <c r="E10" s="34"/>
      <c r="F10" s="34"/>
      <c r="G10" s="34"/>
      <c r="H10" s="34"/>
      <c r="I10" s="34"/>
      <c r="J10" s="34"/>
      <c r="K10" s="35"/>
      <c r="L10" s="35"/>
      <c r="M10" s="35"/>
      <c r="N10" s="34"/>
      <c r="O10" s="33"/>
      <c r="P10" s="34"/>
      <c r="Q10" s="34"/>
      <c r="R10" s="35"/>
      <c r="S10" s="35"/>
      <c r="T10" s="35"/>
      <c r="U10" s="34"/>
      <c r="V10" s="33"/>
      <c r="W10" s="34"/>
      <c r="X10" s="34"/>
      <c r="Y10" s="35"/>
      <c r="Z10" s="35"/>
      <c r="AA10" s="35"/>
      <c r="AB10" s="36"/>
    </row>
    <row r="11" spans="1:28" ht="26.25" customHeight="1">
      <c r="A11" s="33"/>
      <c r="B11" s="441" t="s">
        <v>6</v>
      </c>
      <c r="C11" s="441"/>
      <c r="D11" s="435" t="str">
        <f>'saisie des équipes'!C13</f>
        <v>Poule 5</v>
      </c>
      <c r="E11" s="435"/>
      <c r="F11" s="435"/>
      <c r="H11" s="33"/>
      <c r="I11" s="441" t="s">
        <v>6</v>
      </c>
      <c r="J11" s="441"/>
      <c r="K11" s="435" t="str">
        <f>'saisie des équipes'!F13</f>
        <v>Poule 6</v>
      </c>
      <c r="L11" s="435"/>
      <c r="M11" s="435"/>
      <c r="O11" s="33"/>
      <c r="P11" s="441" t="s">
        <v>6</v>
      </c>
      <c r="Q11" s="441"/>
      <c r="R11" s="435" t="str">
        <f>'saisie des équipes'!I13</f>
        <v>Poule 7</v>
      </c>
      <c r="S11" s="435"/>
      <c r="T11" s="435"/>
      <c r="V11" s="33"/>
      <c r="W11" s="441" t="s">
        <v>6</v>
      </c>
      <c r="X11" s="441"/>
      <c r="Y11" s="435" t="str">
        <f>'saisie des équipes'!L13</f>
        <v>Poule 8</v>
      </c>
      <c r="Z11" s="435"/>
      <c r="AA11" s="435"/>
      <c r="AB11" s="36"/>
    </row>
    <row r="12" spans="1:28" ht="93.75" customHeight="1">
      <c r="A12" s="33" t="s">
        <v>26</v>
      </c>
      <c r="B12" s="241"/>
      <c r="C12" s="242" t="s">
        <v>4</v>
      </c>
      <c r="D12" s="242" t="s">
        <v>9</v>
      </c>
      <c r="E12" s="242" t="s">
        <v>10</v>
      </c>
      <c r="F12" s="243" t="s">
        <v>11</v>
      </c>
      <c r="H12" s="33" t="s">
        <v>27</v>
      </c>
      <c r="I12" s="241"/>
      <c r="J12" s="242" t="s">
        <v>4</v>
      </c>
      <c r="K12" s="242" t="s">
        <v>9</v>
      </c>
      <c r="L12" s="242" t="s">
        <v>10</v>
      </c>
      <c r="M12" s="243" t="s">
        <v>11</v>
      </c>
      <c r="O12" s="33" t="s">
        <v>28</v>
      </c>
      <c r="P12" s="241"/>
      <c r="Q12" s="242" t="s">
        <v>4</v>
      </c>
      <c r="R12" s="242" t="s">
        <v>9</v>
      </c>
      <c r="S12" s="242" t="s">
        <v>10</v>
      </c>
      <c r="T12" s="243" t="s">
        <v>11</v>
      </c>
      <c r="V12" s="33" t="s">
        <v>29</v>
      </c>
      <c r="W12" s="241"/>
      <c r="X12" s="242" t="s">
        <v>4</v>
      </c>
      <c r="Y12" s="242" t="s">
        <v>9</v>
      </c>
      <c r="Z12" s="242" t="s">
        <v>10</v>
      </c>
      <c r="AA12" s="243" t="s">
        <v>11</v>
      </c>
      <c r="AB12" s="36"/>
    </row>
    <row r="13" spans="1:28" ht="26.25" customHeight="1">
      <c r="A13" s="11" t="s">
        <v>17</v>
      </c>
      <c r="B13" s="231" t="s">
        <v>245</v>
      </c>
      <c r="C13" s="232">
        <v>12</v>
      </c>
      <c r="D13" s="233">
        <v>5</v>
      </c>
      <c r="E13" s="233">
        <v>0</v>
      </c>
      <c r="F13" s="234">
        <v>5</v>
      </c>
      <c r="H13" s="11" t="s">
        <v>17</v>
      </c>
      <c r="I13" s="231" t="s">
        <v>236</v>
      </c>
      <c r="J13" s="232">
        <v>12</v>
      </c>
      <c r="K13" s="233">
        <v>6</v>
      </c>
      <c r="L13" s="233">
        <v>0</v>
      </c>
      <c r="M13" s="234">
        <v>6</v>
      </c>
      <c r="O13" s="11" t="s">
        <v>17</v>
      </c>
      <c r="P13" s="231" t="s">
        <v>232</v>
      </c>
      <c r="Q13" s="232">
        <v>9</v>
      </c>
      <c r="R13" s="233">
        <v>6</v>
      </c>
      <c r="S13" s="233">
        <v>1</v>
      </c>
      <c r="T13" s="234">
        <v>5</v>
      </c>
      <c r="V13" s="11" t="s">
        <v>17</v>
      </c>
      <c r="W13" s="231" t="s">
        <v>233</v>
      </c>
      <c r="X13" s="232">
        <v>12</v>
      </c>
      <c r="Y13" s="233">
        <v>6</v>
      </c>
      <c r="Z13" s="233">
        <v>0</v>
      </c>
      <c r="AA13" s="234">
        <v>6</v>
      </c>
      <c r="AB13" s="36"/>
    </row>
    <row r="14" spans="1:28" ht="26.25" customHeight="1">
      <c r="A14" s="239" t="s">
        <v>12</v>
      </c>
      <c r="B14" s="231" t="s">
        <v>247</v>
      </c>
      <c r="C14" s="232">
        <v>9</v>
      </c>
      <c r="D14" s="233">
        <v>6</v>
      </c>
      <c r="E14" s="233">
        <v>1</v>
      </c>
      <c r="F14" s="234">
        <v>5</v>
      </c>
      <c r="H14" s="239" t="s">
        <v>12</v>
      </c>
      <c r="I14" s="231" t="s">
        <v>244</v>
      </c>
      <c r="J14" s="232">
        <v>7</v>
      </c>
      <c r="K14" s="233">
        <v>3</v>
      </c>
      <c r="L14" s="233">
        <v>1</v>
      </c>
      <c r="M14" s="234">
        <v>2</v>
      </c>
      <c r="O14" s="239" t="s">
        <v>12</v>
      </c>
      <c r="P14" s="231" t="s">
        <v>240</v>
      </c>
      <c r="Q14" s="232">
        <v>7</v>
      </c>
      <c r="R14" s="233">
        <v>2</v>
      </c>
      <c r="S14" s="233">
        <v>2</v>
      </c>
      <c r="T14" s="234">
        <v>0</v>
      </c>
      <c r="V14" s="239" t="s">
        <v>12</v>
      </c>
      <c r="W14" s="231" t="s">
        <v>261</v>
      </c>
      <c r="X14" s="232">
        <v>9</v>
      </c>
      <c r="Y14" s="233">
        <v>3</v>
      </c>
      <c r="Z14" s="233">
        <v>1</v>
      </c>
      <c r="AA14" s="234">
        <v>2</v>
      </c>
      <c r="AB14" s="36"/>
    </row>
    <row r="15" spans="1:28" ht="26.25" customHeight="1">
      <c r="A15" s="239" t="s">
        <v>13</v>
      </c>
      <c r="B15" s="231" t="s">
        <v>252</v>
      </c>
      <c r="C15" s="232">
        <v>6</v>
      </c>
      <c r="D15" s="233">
        <v>3</v>
      </c>
      <c r="E15" s="233">
        <v>4</v>
      </c>
      <c r="F15" s="234">
        <v>-1</v>
      </c>
      <c r="H15" s="239" t="s">
        <v>13</v>
      </c>
      <c r="I15" s="231" t="s">
        <v>253</v>
      </c>
      <c r="J15" s="232">
        <v>7</v>
      </c>
      <c r="K15" s="233">
        <v>3</v>
      </c>
      <c r="L15" s="233">
        <v>2</v>
      </c>
      <c r="M15" s="234">
        <v>1</v>
      </c>
      <c r="O15" s="239" t="s">
        <v>13</v>
      </c>
      <c r="P15" s="231" t="s">
        <v>239</v>
      </c>
      <c r="Q15" s="232">
        <v>7</v>
      </c>
      <c r="R15" s="233">
        <v>1</v>
      </c>
      <c r="S15" s="233">
        <v>2</v>
      </c>
      <c r="T15" s="234">
        <v>-1</v>
      </c>
      <c r="V15" s="239" t="s">
        <v>13</v>
      </c>
      <c r="W15" s="231" t="s">
        <v>254</v>
      </c>
      <c r="X15" s="232">
        <v>4</v>
      </c>
      <c r="Y15" s="233">
        <v>1</v>
      </c>
      <c r="Z15" s="233">
        <v>4</v>
      </c>
      <c r="AA15" s="234">
        <v>-3</v>
      </c>
      <c r="AB15" s="36"/>
    </row>
    <row r="16" spans="1:28" ht="26.25" customHeight="1">
      <c r="A16" s="239" t="s">
        <v>14</v>
      </c>
      <c r="B16" s="231" t="s">
        <v>260</v>
      </c>
      <c r="C16" s="232">
        <v>3</v>
      </c>
      <c r="D16" s="233">
        <v>0</v>
      </c>
      <c r="E16" s="233">
        <v>9</v>
      </c>
      <c r="F16" s="234">
        <v>-9</v>
      </c>
      <c r="H16" s="239" t="s">
        <v>14</v>
      </c>
      <c r="I16" s="231" t="s">
        <v>260</v>
      </c>
      <c r="J16" s="232">
        <v>3</v>
      </c>
      <c r="K16" s="233">
        <v>0</v>
      </c>
      <c r="L16" s="233">
        <v>9</v>
      </c>
      <c r="M16" s="234">
        <v>-9</v>
      </c>
      <c r="O16" s="239" t="s">
        <v>14</v>
      </c>
      <c r="P16" s="231" t="s">
        <v>241</v>
      </c>
      <c r="Q16" s="232">
        <v>5</v>
      </c>
      <c r="R16" s="233">
        <v>0</v>
      </c>
      <c r="S16" s="233">
        <v>4</v>
      </c>
      <c r="T16" s="234">
        <v>-4</v>
      </c>
      <c r="V16" s="239" t="s">
        <v>14</v>
      </c>
      <c r="W16" s="231" t="s">
        <v>255</v>
      </c>
      <c r="X16" s="232">
        <v>4</v>
      </c>
      <c r="Y16" s="233">
        <v>1</v>
      </c>
      <c r="Z16" s="233">
        <v>6</v>
      </c>
      <c r="AA16" s="234">
        <v>-5</v>
      </c>
      <c r="AB16" s="36"/>
    </row>
    <row r="17" spans="1:28" ht="26.25" customHeight="1">
      <c r="A17" s="239" t="s">
        <v>15</v>
      </c>
      <c r="B17" s="231" t="s">
        <v>30</v>
      </c>
      <c r="C17" s="232">
        <v>0</v>
      </c>
      <c r="D17" s="233">
        <v>0</v>
      </c>
      <c r="E17" s="233">
        <v>0</v>
      </c>
      <c r="F17" s="234">
        <v>0</v>
      </c>
      <c r="H17" s="239" t="s">
        <v>15</v>
      </c>
      <c r="I17" s="231" t="s">
        <v>30</v>
      </c>
      <c r="J17" s="232">
        <v>0</v>
      </c>
      <c r="K17" s="233">
        <v>0</v>
      </c>
      <c r="L17" s="233">
        <v>0</v>
      </c>
      <c r="M17" s="234">
        <v>0</v>
      </c>
      <c r="O17" s="239" t="s">
        <v>15</v>
      </c>
      <c r="P17" s="231" t="s">
        <v>30</v>
      </c>
      <c r="Q17" s="232">
        <v>0</v>
      </c>
      <c r="R17" s="233">
        <v>0</v>
      </c>
      <c r="S17" s="233">
        <v>0</v>
      </c>
      <c r="T17" s="234">
        <v>0</v>
      </c>
      <c r="V17" s="239" t="s">
        <v>15</v>
      </c>
      <c r="W17" s="231" t="s">
        <v>30</v>
      </c>
      <c r="X17" s="232">
        <v>0</v>
      </c>
      <c r="Y17" s="233">
        <v>0</v>
      </c>
      <c r="Z17" s="233">
        <v>0</v>
      </c>
      <c r="AA17" s="234">
        <v>0</v>
      </c>
      <c r="AB17" s="36"/>
    </row>
    <row r="18" spans="1:28" ht="26.25" customHeight="1" thickBot="1">
      <c r="A18" s="240" t="s">
        <v>16</v>
      </c>
      <c r="B18" s="231" t="s">
        <v>30</v>
      </c>
      <c r="C18" s="232">
        <v>0</v>
      </c>
      <c r="D18" s="233">
        <v>0</v>
      </c>
      <c r="E18" s="233">
        <v>0</v>
      </c>
      <c r="F18" s="234">
        <v>0</v>
      </c>
      <c r="H18" s="240" t="s">
        <v>16</v>
      </c>
      <c r="I18" s="235" t="s">
        <v>30</v>
      </c>
      <c r="J18" s="236">
        <v>0</v>
      </c>
      <c r="K18" s="237">
        <v>0</v>
      </c>
      <c r="L18" s="237">
        <v>0</v>
      </c>
      <c r="M18" s="238">
        <v>0</v>
      </c>
      <c r="O18" s="240" t="s">
        <v>16</v>
      </c>
      <c r="P18" s="235" t="s">
        <v>30</v>
      </c>
      <c r="Q18" s="236">
        <v>0</v>
      </c>
      <c r="R18" s="237">
        <v>0</v>
      </c>
      <c r="S18" s="237">
        <v>0</v>
      </c>
      <c r="T18" s="238">
        <v>0</v>
      </c>
      <c r="V18" s="240" t="s">
        <v>16</v>
      </c>
      <c r="W18" s="235" t="s">
        <v>30</v>
      </c>
      <c r="X18" s="236">
        <v>0</v>
      </c>
      <c r="Y18" s="237">
        <v>0</v>
      </c>
      <c r="Z18" s="237">
        <v>0</v>
      </c>
      <c r="AA18" s="238">
        <v>0</v>
      </c>
      <c r="AB18" s="36"/>
    </row>
    <row r="19" spans="1:28" s="26" customFormat="1" ht="7.5" customHeight="1">
      <c r="A19" s="33"/>
      <c r="B19" s="34"/>
      <c r="C19" s="34"/>
      <c r="D19" s="35"/>
      <c r="E19" s="35"/>
      <c r="F19" s="35"/>
      <c r="G19" s="34"/>
      <c r="H19" s="33"/>
      <c r="I19" s="34"/>
      <c r="J19" s="34"/>
      <c r="K19" s="35"/>
      <c r="L19" s="35"/>
      <c r="M19" s="35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5"/>
      <c r="Z19" s="35"/>
      <c r="AA19" s="35"/>
      <c r="AB19" s="34"/>
    </row>
    <row r="20" spans="1:27" s="26" customFormat="1" ht="12.75">
      <c r="A20" s="25"/>
      <c r="D20" s="27"/>
      <c r="E20" s="27"/>
      <c r="F20" s="27"/>
      <c r="H20" s="25"/>
      <c r="K20" s="27"/>
      <c r="L20" s="27"/>
      <c r="M20" s="27"/>
      <c r="O20" s="25"/>
      <c r="R20" s="27"/>
      <c r="S20" s="27"/>
      <c r="T20" s="27"/>
      <c r="V20" s="25"/>
      <c r="Y20" s="27"/>
      <c r="Z20" s="27"/>
      <c r="AA20" s="27"/>
    </row>
    <row r="21" spans="1:28" ht="30" customHeight="1">
      <c r="A21" s="28"/>
      <c r="B21" s="42"/>
      <c r="C21" s="42"/>
      <c r="D21" s="42"/>
      <c r="E21" s="42"/>
      <c r="F21" s="42"/>
      <c r="G21" s="42"/>
      <c r="H21" s="42"/>
      <c r="I21" s="251" t="s">
        <v>54</v>
      </c>
      <c r="J21" s="252"/>
      <c r="K21" s="253"/>
      <c r="L21" s="440" t="s">
        <v>53</v>
      </c>
      <c r="M21" s="440"/>
      <c r="N21" s="440"/>
      <c r="O21" s="440"/>
      <c r="P21" s="440"/>
      <c r="Q21" s="440"/>
      <c r="R21" s="440"/>
      <c r="S21" s="42"/>
      <c r="T21" s="42"/>
      <c r="U21" s="26"/>
      <c r="V21" s="28"/>
      <c r="W21" s="22"/>
      <c r="X21" s="22"/>
      <c r="Y21" s="29"/>
      <c r="Z21" s="29"/>
      <c r="AA21" s="29"/>
      <c r="AB21" s="22"/>
    </row>
    <row r="22" spans="1:28" ht="12.75">
      <c r="A22" s="28"/>
      <c r="B22" s="22"/>
      <c r="C22" s="22"/>
      <c r="D22" s="29"/>
      <c r="E22" s="29"/>
      <c r="F22" s="29"/>
      <c r="G22" s="26"/>
      <c r="H22" s="28"/>
      <c r="I22" s="22"/>
      <c r="J22" s="22"/>
      <c r="K22" s="29"/>
      <c r="L22" s="29"/>
      <c r="M22" s="29"/>
      <c r="N22" s="26"/>
      <c r="O22" s="28"/>
      <c r="P22" s="22"/>
      <c r="Q22" s="22"/>
      <c r="R22" s="29"/>
      <c r="S22" s="29"/>
      <c r="T22" s="29"/>
      <c r="U22" s="26"/>
      <c r="V22" s="28"/>
      <c r="W22" s="22"/>
      <c r="X22" s="22"/>
      <c r="Y22" s="29"/>
      <c r="Z22" s="29"/>
      <c r="AA22" s="29"/>
      <c r="AB22" s="22"/>
    </row>
    <row r="23" spans="1:28" ht="12.75">
      <c r="A23" s="28"/>
      <c r="B23" s="22"/>
      <c r="C23" s="22"/>
      <c r="D23" s="29"/>
      <c r="E23" s="29"/>
      <c r="F23" s="29"/>
      <c r="G23" s="26"/>
      <c r="H23" s="28"/>
      <c r="I23" s="22"/>
      <c r="J23" s="22"/>
      <c r="K23" s="29"/>
      <c r="L23" s="29"/>
      <c r="M23" s="29"/>
      <c r="N23" s="26"/>
      <c r="O23" s="28"/>
      <c r="P23" s="22"/>
      <c r="Q23" s="22"/>
      <c r="R23" s="29"/>
      <c r="S23" s="29"/>
      <c r="T23" s="29"/>
      <c r="U23" s="26"/>
      <c r="V23" s="28"/>
      <c r="W23" s="22"/>
      <c r="X23" s="22"/>
      <c r="Y23" s="29"/>
      <c r="Z23" s="29"/>
      <c r="AA23" s="29"/>
      <c r="AB23" s="22"/>
    </row>
    <row r="24" spans="1:28" ht="12.75">
      <c r="A24" s="28"/>
      <c r="B24" s="22"/>
      <c r="C24" s="22"/>
      <c r="D24" s="29"/>
      <c r="E24" s="29"/>
      <c r="F24" s="29"/>
      <c r="G24" s="26"/>
      <c r="H24" s="28"/>
      <c r="I24" s="22"/>
      <c r="J24" s="22"/>
      <c r="K24" s="29"/>
      <c r="L24" s="29"/>
      <c r="M24" s="29"/>
      <c r="N24" s="26"/>
      <c r="O24" s="28"/>
      <c r="P24" s="22"/>
      <c r="Q24" s="22"/>
      <c r="R24" s="29"/>
      <c r="S24" s="29"/>
      <c r="T24" s="29"/>
      <c r="U24" s="26"/>
      <c r="V24" s="28"/>
      <c r="W24" s="22"/>
      <c r="X24" s="22"/>
      <c r="Y24" s="29"/>
      <c r="Z24" s="29"/>
      <c r="AA24" s="32"/>
      <c r="AB24" s="22"/>
    </row>
    <row r="25" spans="1:28" ht="12.75">
      <c r="A25" s="28"/>
      <c r="B25" s="22"/>
      <c r="C25" s="22"/>
      <c r="D25" s="29"/>
      <c r="E25" s="29"/>
      <c r="F25" s="29"/>
      <c r="G25" s="26"/>
      <c r="H25" s="28"/>
      <c r="I25" s="22"/>
      <c r="J25" s="22"/>
      <c r="K25" s="29"/>
      <c r="L25" s="29"/>
      <c r="M25" s="29"/>
      <c r="N25" s="26"/>
      <c r="O25" s="28"/>
      <c r="P25" s="30"/>
      <c r="Q25" s="22"/>
      <c r="R25" s="29"/>
      <c r="S25" s="29"/>
      <c r="T25" s="29"/>
      <c r="U25" s="26"/>
      <c r="V25" s="28"/>
      <c r="W25" s="22"/>
      <c r="X25" s="22"/>
      <c r="Y25" s="29"/>
      <c r="Z25" s="29"/>
      <c r="AA25" s="29"/>
      <c r="AB25" s="22"/>
    </row>
    <row r="26" spans="1:28" ht="12.75">
      <c r="A26" s="28"/>
      <c r="B26" s="22"/>
      <c r="C26" s="22"/>
      <c r="D26" s="29"/>
      <c r="E26" s="29"/>
      <c r="F26" s="29"/>
      <c r="G26" s="26"/>
      <c r="H26" s="28"/>
      <c r="I26" s="22"/>
      <c r="J26" s="22"/>
      <c r="K26" s="29"/>
      <c r="L26" s="29"/>
      <c r="M26" s="29"/>
      <c r="N26" s="26"/>
      <c r="O26" s="28"/>
      <c r="P26" s="22"/>
      <c r="Q26" s="22"/>
      <c r="R26" s="29"/>
      <c r="S26" s="29"/>
      <c r="T26" s="29"/>
      <c r="U26" s="26"/>
      <c r="V26" s="28"/>
      <c r="W26" s="22"/>
      <c r="X26" s="22"/>
      <c r="Y26" s="29"/>
      <c r="Z26" s="29"/>
      <c r="AA26" s="29"/>
      <c r="AB26" s="22"/>
    </row>
    <row r="27" spans="1:28" ht="12.75">
      <c r="A27" s="28"/>
      <c r="B27" s="22"/>
      <c r="C27" s="22"/>
      <c r="D27" s="29"/>
      <c r="E27" s="29"/>
      <c r="F27" s="29"/>
      <c r="G27" s="26"/>
      <c r="H27" s="28"/>
      <c r="I27" s="22"/>
      <c r="J27" s="22"/>
      <c r="K27" s="29"/>
      <c r="L27" s="29"/>
      <c r="M27" s="29"/>
      <c r="N27" s="26"/>
      <c r="O27" s="28"/>
      <c r="P27" s="22"/>
      <c r="Q27" s="22"/>
      <c r="R27" s="29"/>
      <c r="S27" s="29"/>
      <c r="T27" s="29"/>
      <c r="U27" s="26"/>
      <c r="V27" s="28"/>
      <c r="W27" s="22"/>
      <c r="X27" s="22"/>
      <c r="Y27" s="29"/>
      <c r="Z27" s="29"/>
      <c r="AA27" s="29"/>
      <c r="AB27" s="22"/>
    </row>
    <row r="28" spans="1:28" ht="12.75">
      <c r="A28" s="28"/>
      <c r="B28" s="22"/>
      <c r="C28" s="22"/>
      <c r="D28" s="29"/>
      <c r="E28" s="29"/>
      <c r="F28" s="29"/>
      <c r="G28" s="26"/>
      <c r="H28" s="28"/>
      <c r="I28" s="22"/>
      <c r="J28" s="22"/>
      <c r="K28" s="29"/>
      <c r="L28" s="29"/>
      <c r="M28" s="29"/>
      <c r="N28" s="26"/>
      <c r="O28" s="28"/>
      <c r="P28" s="22"/>
      <c r="Q28" s="22"/>
      <c r="R28" s="29"/>
      <c r="S28" s="29"/>
      <c r="T28" s="29"/>
      <c r="U28" s="26"/>
      <c r="V28" s="28"/>
      <c r="W28" s="22"/>
      <c r="X28" s="22"/>
      <c r="Y28" s="29"/>
      <c r="Z28" s="29"/>
      <c r="AA28" s="29"/>
      <c r="AB28" s="22"/>
    </row>
    <row r="29" spans="1:28" ht="12.75">
      <c r="A29" s="28"/>
      <c r="B29" s="22"/>
      <c r="C29" s="22"/>
      <c r="D29" s="29"/>
      <c r="E29" s="29"/>
      <c r="F29" s="29"/>
      <c r="G29" s="26"/>
      <c r="H29" s="28"/>
      <c r="I29" s="22"/>
      <c r="J29" s="22"/>
      <c r="K29" s="29"/>
      <c r="L29" s="29"/>
      <c r="M29" s="29"/>
      <c r="N29" s="26"/>
      <c r="O29" s="28"/>
      <c r="P29" s="22"/>
      <c r="Q29" s="22"/>
      <c r="R29" s="29"/>
      <c r="S29" s="29"/>
      <c r="T29" s="29"/>
      <c r="U29" s="26"/>
      <c r="V29" s="28"/>
      <c r="W29" s="22"/>
      <c r="X29" s="22"/>
      <c r="Y29" s="29"/>
      <c r="Z29" s="29"/>
      <c r="AA29" s="29"/>
      <c r="AB29" s="22"/>
    </row>
    <row r="30" spans="1:28" ht="12.75">
      <c r="A30" s="28"/>
      <c r="B30" s="22"/>
      <c r="C30" s="22"/>
      <c r="D30" s="29"/>
      <c r="E30" s="29"/>
      <c r="F30" s="29"/>
      <c r="G30" s="26"/>
      <c r="H30" s="28"/>
      <c r="I30" s="22"/>
      <c r="J30" s="22"/>
      <c r="K30" s="29"/>
      <c r="L30" s="29"/>
      <c r="M30" s="29"/>
      <c r="N30" s="26"/>
      <c r="O30" s="28"/>
      <c r="P30" s="22"/>
      <c r="Q30" s="22"/>
      <c r="R30" s="29"/>
      <c r="S30" s="29"/>
      <c r="T30" s="29"/>
      <c r="U30" s="26"/>
      <c r="V30" s="28"/>
      <c r="W30" s="22"/>
      <c r="X30" s="22"/>
      <c r="Y30" s="29"/>
      <c r="Z30" s="29"/>
      <c r="AA30" s="29"/>
      <c r="AB30" s="22"/>
    </row>
    <row r="31" spans="1:28" ht="12.75">
      <c r="A31" s="28"/>
      <c r="B31" s="22"/>
      <c r="C31" s="22"/>
      <c r="D31" s="29"/>
      <c r="E31" s="29"/>
      <c r="F31" s="29"/>
      <c r="G31" s="26"/>
      <c r="H31" s="28"/>
      <c r="I31" s="22"/>
      <c r="J31" s="22"/>
      <c r="K31" s="29"/>
      <c r="L31" s="29"/>
      <c r="M31" s="29"/>
      <c r="N31" s="26"/>
      <c r="O31" s="28"/>
      <c r="P31" s="22"/>
      <c r="Q31" s="22"/>
      <c r="R31" s="29"/>
      <c r="S31" s="29"/>
      <c r="T31" s="29"/>
      <c r="U31" s="26"/>
      <c r="V31" s="28"/>
      <c r="W31" s="22"/>
      <c r="X31" s="22"/>
      <c r="Y31" s="29"/>
      <c r="Z31" s="29"/>
      <c r="AA31" s="29"/>
      <c r="AB31" s="22"/>
    </row>
    <row r="32" spans="1:28" ht="12.75">
      <c r="A32" s="28"/>
      <c r="B32" s="22"/>
      <c r="C32" s="22"/>
      <c r="D32" s="29"/>
      <c r="E32" s="29"/>
      <c r="F32" s="29"/>
      <c r="G32" s="26"/>
      <c r="H32" s="28"/>
      <c r="I32" s="22"/>
      <c r="J32" s="22"/>
      <c r="K32" s="29"/>
      <c r="L32" s="29"/>
      <c r="M32" s="29"/>
      <c r="N32" s="26"/>
      <c r="O32" s="28"/>
      <c r="P32" s="22"/>
      <c r="Q32" s="22"/>
      <c r="R32" s="29"/>
      <c r="S32" s="29"/>
      <c r="T32" s="29"/>
      <c r="U32" s="26"/>
      <c r="V32" s="28"/>
      <c r="W32" s="22"/>
      <c r="X32" s="22"/>
      <c r="Y32" s="29"/>
      <c r="Z32" s="29"/>
      <c r="AA32" s="29"/>
      <c r="AB32" s="22"/>
    </row>
    <row r="33" spans="1:27" s="22" customFormat="1" ht="12.75">
      <c r="A33" s="28"/>
      <c r="D33" s="29"/>
      <c r="E33" s="29"/>
      <c r="F33" s="29"/>
      <c r="G33" s="26"/>
      <c r="H33" s="28"/>
      <c r="K33" s="29"/>
      <c r="L33" s="29"/>
      <c r="M33" s="29"/>
      <c r="N33" s="26"/>
      <c r="O33" s="28"/>
      <c r="R33" s="29"/>
      <c r="S33" s="29"/>
      <c r="T33" s="29"/>
      <c r="U33" s="26"/>
      <c r="V33" s="28"/>
      <c r="Y33" s="29"/>
      <c r="Z33" s="29"/>
      <c r="AA33" s="29"/>
    </row>
    <row r="34" spans="1:27" s="22" customFormat="1" ht="12.75">
      <c r="A34" s="28"/>
      <c r="D34" s="29"/>
      <c r="E34" s="29"/>
      <c r="F34" s="29"/>
      <c r="G34" s="26"/>
      <c r="H34" s="28"/>
      <c r="K34" s="29"/>
      <c r="L34" s="29"/>
      <c r="M34" s="29"/>
      <c r="N34" s="26"/>
      <c r="O34" s="28"/>
      <c r="R34" s="29"/>
      <c r="S34" s="29"/>
      <c r="T34" s="29"/>
      <c r="U34" s="26"/>
      <c r="V34" s="28"/>
      <c r="Y34" s="29"/>
      <c r="Z34" s="29"/>
      <c r="AA34" s="29"/>
    </row>
    <row r="35" spans="1:27" s="22" customFormat="1" ht="12.75">
      <c r="A35" s="28"/>
      <c r="D35" s="29"/>
      <c r="E35" s="29"/>
      <c r="F35" s="29"/>
      <c r="G35" s="26"/>
      <c r="H35" s="28"/>
      <c r="K35" s="29"/>
      <c r="L35" s="29"/>
      <c r="M35" s="29"/>
      <c r="N35" s="26"/>
      <c r="O35" s="28"/>
      <c r="R35" s="29"/>
      <c r="S35" s="29"/>
      <c r="T35" s="29"/>
      <c r="U35" s="26"/>
      <c r="V35" s="28"/>
      <c r="Y35" s="29"/>
      <c r="Z35" s="29"/>
      <c r="AA35" s="29"/>
    </row>
    <row r="36" spans="1:27" s="22" customFormat="1" ht="12.75">
      <c r="A36" s="28"/>
      <c r="D36" s="29"/>
      <c r="E36" s="29"/>
      <c r="F36" s="29"/>
      <c r="G36" s="26"/>
      <c r="H36" s="28"/>
      <c r="K36" s="29"/>
      <c r="L36" s="29"/>
      <c r="M36" s="29"/>
      <c r="N36" s="26"/>
      <c r="O36" s="28"/>
      <c r="R36" s="29"/>
      <c r="S36" s="29"/>
      <c r="T36" s="29"/>
      <c r="U36" s="26"/>
      <c r="V36" s="28"/>
      <c r="Y36" s="29"/>
      <c r="Z36" s="29"/>
      <c r="AA36" s="29"/>
    </row>
    <row r="37" spans="1:27" s="22" customFormat="1" ht="12.75">
      <c r="A37" s="28"/>
      <c r="D37" s="29"/>
      <c r="E37" s="29"/>
      <c r="F37" s="29"/>
      <c r="G37" s="26"/>
      <c r="H37" s="28"/>
      <c r="K37" s="29"/>
      <c r="L37" s="29"/>
      <c r="M37" s="29"/>
      <c r="N37" s="26"/>
      <c r="O37" s="28"/>
      <c r="R37" s="29"/>
      <c r="S37" s="29"/>
      <c r="T37" s="29"/>
      <c r="U37" s="26"/>
      <c r="V37" s="28"/>
      <c r="Y37" s="29"/>
      <c r="Z37" s="29"/>
      <c r="AA37" s="29"/>
    </row>
    <row r="38" spans="1:27" s="22" customFormat="1" ht="12.75">
      <c r="A38" s="28"/>
      <c r="D38" s="29"/>
      <c r="E38" s="29"/>
      <c r="F38" s="29"/>
      <c r="G38" s="26"/>
      <c r="H38" s="28"/>
      <c r="K38" s="29"/>
      <c r="L38" s="29"/>
      <c r="M38" s="29"/>
      <c r="N38" s="26"/>
      <c r="O38" s="28"/>
      <c r="R38" s="29"/>
      <c r="S38" s="29"/>
      <c r="T38" s="29"/>
      <c r="U38" s="26"/>
      <c r="V38" s="28"/>
      <c r="Y38" s="29"/>
      <c r="Z38" s="29"/>
      <c r="AA38" s="29"/>
    </row>
    <row r="39" spans="1:27" s="22" customFormat="1" ht="12.75">
      <c r="A39" s="28"/>
      <c r="D39" s="29"/>
      <c r="E39" s="29"/>
      <c r="F39" s="29"/>
      <c r="G39" s="26"/>
      <c r="H39" s="28"/>
      <c r="K39" s="29"/>
      <c r="L39" s="29"/>
      <c r="M39" s="29"/>
      <c r="N39" s="26"/>
      <c r="O39" s="28"/>
      <c r="R39" s="29"/>
      <c r="S39" s="29"/>
      <c r="T39" s="29"/>
      <c r="U39" s="26"/>
      <c r="V39" s="28"/>
      <c r="Y39" s="29"/>
      <c r="Z39" s="29"/>
      <c r="AA39" s="29"/>
    </row>
    <row r="40" spans="1:27" s="22" customFormat="1" ht="12.75">
      <c r="A40" s="28"/>
      <c r="D40" s="29"/>
      <c r="E40" s="29"/>
      <c r="F40" s="29"/>
      <c r="G40" s="26"/>
      <c r="H40" s="28"/>
      <c r="K40" s="29"/>
      <c r="L40" s="29"/>
      <c r="M40" s="29"/>
      <c r="N40" s="26"/>
      <c r="O40" s="28"/>
      <c r="R40" s="29"/>
      <c r="S40" s="29"/>
      <c r="T40" s="29"/>
      <c r="U40" s="26"/>
      <c r="V40" s="28"/>
      <c r="Y40" s="29"/>
      <c r="Z40" s="29"/>
      <c r="AA40" s="29"/>
    </row>
    <row r="41" spans="1:27" s="22" customFormat="1" ht="12.75">
      <c r="A41" s="28"/>
      <c r="D41" s="29"/>
      <c r="E41" s="29"/>
      <c r="F41" s="29"/>
      <c r="G41" s="26"/>
      <c r="H41" s="28"/>
      <c r="K41" s="29"/>
      <c r="L41" s="29"/>
      <c r="M41" s="29"/>
      <c r="N41" s="26"/>
      <c r="O41" s="28"/>
      <c r="R41" s="29"/>
      <c r="S41" s="29"/>
      <c r="T41" s="29"/>
      <c r="U41" s="26"/>
      <c r="V41" s="28"/>
      <c r="Y41" s="29"/>
      <c r="Z41" s="29"/>
      <c r="AA41" s="29"/>
    </row>
    <row r="42" spans="1:27" s="22" customFormat="1" ht="12.75">
      <c r="A42" s="28"/>
      <c r="D42" s="29"/>
      <c r="E42" s="29"/>
      <c r="F42" s="29"/>
      <c r="G42" s="26"/>
      <c r="H42" s="28"/>
      <c r="K42" s="29"/>
      <c r="L42" s="29"/>
      <c r="M42" s="29"/>
      <c r="N42" s="26"/>
      <c r="O42" s="28"/>
      <c r="R42" s="29"/>
      <c r="S42" s="29"/>
      <c r="T42" s="29"/>
      <c r="U42" s="26"/>
      <c r="V42" s="28"/>
      <c r="Y42" s="29"/>
      <c r="Z42" s="29"/>
      <c r="AA42" s="29"/>
    </row>
    <row r="43" spans="1:27" s="22" customFormat="1" ht="12.75">
      <c r="A43" s="28"/>
      <c r="D43" s="29"/>
      <c r="E43" s="29"/>
      <c r="F43" s="29"/>
      <c r="G43" s="26"/>
      <c r="H43" s="28"/>
      <c r="K43" s="29"/>
      <c r="L43" s="29"/>
      <c r="M43" s="29"/>
      <c r="N43" s="26"/>
      <c r="O43" s="28"/>
      <c r="R43" s="29"/>
      <c r="S43" s="29"/>
      <c r="T43" s="29"/>
      <c r="U43" s="26"/>
      <c r="V43" s="28"/>
      <c r="Y43" s="29"/>
      <c r="Z43" s="29"/>
      <c r="AA43" s="29"/>
    </row>
    <row r="44" spans="1:27" s="22" customFormat="1" ht="12.75">
      <c r="A44" s="28"/>
      <c r="D44" s="29"/>
      <c r="E44" s="29"/>
      <c r="F44" s="29"/>
      <c r="G44" s="26"/>
      <c r="H44" s="28"/>
      <c r="K44" s="29"/>
      <c r="L44" s="29"/>
      <c r="M44" s="29"/>
      <c r="N44" s="26"/>
      <c r="O44" s="28"/>
      <c r="R44" s="29"/>
      <c r="S44" s="29"/>
      <c r="T44" s="29"/>
      <c r="U44" s="26"/>
      <c r="V44" s="28"/>
      <c r="Y44" s="29"/>
      <c r="Z44" s="29"/>
      <c r="AA44" s="29"/>
    </row>
    <row r="45" spans="1:27" s="22" customFormat="1" ht="12.75">
      <c r="A45" s="28"/>
      <c r="D45" s="29"/>
      <c r="E45" s="29"/>
      <c r="F45" s="29"/>
      <c r="G45" s="26"/>
      <c r="H45" s="28"/>
      <c r="K45" s="29"/>
      <c r="L45" s="29"/>
      <c r="M45" s="29"/>
      <c r="N45" s="26"/>
      <c r="O45" s="28"/>
      <c r="R45" s="29"/>
      <c r="S45" s="29"/>
      <c r="T45" s="29"/>
      <c r="U45" s="26"/>
      <c r="V45" s="28"/>
      <c r="Y45" s="29"/>
      <c r="Z45" s="29"/>
      <c r="AA45" s="29"/>
    </row>
    <row r="46" spans="1:27" s="22" customFormat="1" ht="12.75">
      <c r="A46" s="28"/>
      <c r="D46" s="29"/>
      <c r="E46" s="29"/>
      <c r="F46" s="29"/>
      <c r="G46" s="26"/>
      <c r="H46" s="28"/>
      <c r="K46" s="29"/>
      <c r="L46" s="29"/>
      <c r="M46" s="29"/>
      <c r="N46" s="26"/>
      <c r="O46" s="28"/>
      <c r="R46" s="29"/>
      <c r="S46" s="29"/>
      <c r="T46" s="29"/>
      <c r="U46" s="26"/>
      <c r="V46" s="28"/>
      <c r="Y46" s="29"/>
      <c r="Z46" s="29"/>
      <c r="AA46" s="29"/>
    </row>
    <row r="47" spans="1:27" s="22" customFormat="1" ht="12.75">
      <c r="A47" s="28"/>
      <c r="D47" s="29"/>
      <c r="E47" s="29"/>
      <c r="F47" s="29"/>
      <c r="G47" s="26"/>
      <c r="H47" s="28"/>
      <c r="K47" s="29"/>
      <c r="L47" s="29"/>
      <c r="M47" s="29"/>
      <c r="N47" s="26"/>
      <c r="O47" s="28"/>
      <c r="R47" s="29"/>
      <c r="S47" s="29"/>
      <c r="T47" s="29"/>
      <c r="U47" s="26"/>
      <c r="V47" s="28"/>
      <c r="Y47" s="29"/>
      <c r="Z47" s="29"/>
      <c r="AA47" s="29"/>
    </row>
    <row r="48" spans="1:27" s="22" customFormat="1" ht="12.75">
      <c r="A48" s="28"/>
      <c r="D48" s="29"/>
      <c r="E48" s="29"/>
      <c r="F48" s="29"/>
      <c r="G48" s="26"/>
      <c r="H48" s="28"/>
      <c r="K48" s="29"/>
      <c r="L48" s="29"/>
      <c r="M48" s="29"/>
      <c r="N48" s="26"/>
      <c r="O48" s="28"/>
      <c r="R48" s="29"/>
      <c r="S48" s="29"/>
      <c r="T48" s="29"/>
      <c r="U48" s="26"/>
      <c r="V48" s="28"/>
      <c r="Y48" s="29"/>
      <c r="Z48" s="29"/>
      <c r="AA48" s="29"/>
    </row>
    <row r="49" spans="1:27" s="22" customFormat="1" ht="12.75">
      <c r="A49" s="28"/>
      <c r="D49" s="29"/>
      <c r="E49" s="29"/>
      <c r="F49" s="29"/>
      <c r="G49" s="26"/>
      <c r="H49" s="28"/>
      <c r="K49" s="29"/>
      <c r="L49" s="29"/>
      <c r="M49" s="29"/>
      <c r="N49" s="26"/>
      <c r="O49" s="28"/>
      <c r="R49" s="29"/>
      <c r="S49" s="29"/>
      <c r="T49" s="29"/>
      <c r="U49" s="26"/>
      <c r="V49" s="28"/>
      <c r="Y49" s="29"/>
      <c r="Z49" s="29"/>
      <c r="AA49" s="29"/>
    </row>
    <row r="50" spans="1:27" s="22" customFormat="1" ht="12.75">
      <c r="A50" s="28"/>
      <c r="D50" s="29"/>
      <c r="E50" s="29"/>
      <c r="F50" s="29"/>
      <c r="G50" s="26"/>
      <c r="H50" s="28"/>
      <c r="K50" s="29"/>
      <c r="L50" s="29"/>
      <c r="M50" s="29"/>
      <c r="N50" s="26"/>
      <c r="O50" s="28"/>
      <c r="R50" s="29"/>
      <c r="S50" s="29"/>
      <c r="T50" s="29"/>
      <c r="U50" s="26"/>
      <c r="V50" s="28"/>
      <c r="Y50" s="29"/>
      <c r="Z50" s="29"/>
      <c r="AA50" s="29"/>
    </row>
    <row r="51" spans="1:27" s="22" customFormat="1" ht="12.75">
      <c r="A51" s="28"/>
      <c r="D51" s="29"/>
      <c r="E51" s="29"/>
      <c r="F51" s="29"/>
      <c r="G51" s="26"/>
      <c r="H51" s="28"/>
      <c r="K51" s="29"/>
      <c r="L51" s="29"/>
      <c r="M51" s="29"/>
      <c r="N51" s="26"/>
      <c r="O51" s="28"/>
      <c r="R51" s="29"/>
      <c r="S51" s="29"/>
      <c r="T51" s="29"/>
      <c r="U51" s="26"/>
      <c r="V51" s="28"/>
      <c r="Y51" s="29"/>
      <c r="Z51" s="29"/>
      <c r="AA51" s="29"/>
    </row>
    <row r="52" spans="1:27" s="22" customFormat="1" ht="12.75">
      <c r="A52" s="28"/>
      <c r="D52" s="29"/>
      <c r="E52" s="29"/>
      <c r="F52" s="29"/>
      <c r="G52" s="26"/>
      <c r="H52" s="28"/>
      <c r="K52" s="29"/>
      <c r="L52" s="29"/>
      <c r="M52" s="29"/>
      <c r="N52" s="26"/>
      <c r="O52" s="28"/>
      <c r="R52" s="29"/>
      <c r="S52" s="29"/>
      <c r="T52" s="29"/>
      <c r="U52" s="26"/>
      <c r="V52" s="28"/>
      <c r="Y52" s="29"/>
      <c r="Z52" s="29"/>
      <c r="AA52" s="29"/>
    </row>
    <row r="53" spans="1:27" s="22" customFormat="1" ht="12.75">
      <c r="A53" s="28"/>
      <c r="D53" s="29"/>
      <c r="E53" s="29"/>
      <c r="F53" s="29"/>
      <c r="G53" s="26"/>
      <c r="H53" s="28"/>
      <c r="K53" s="29"/>
      <c r="L53" s="29"/>
      <c r="M53" s="29"/>
      <c r="N53" s="26"/>
      <c r="O53" s="28"/>
      <c r="R53" s="29"/>
      <c r="S53" s="29"/>
      <c r="T53" s="29"/>
      <c r="U53" s="26"/>
      <c r="V53" s="28"/>
      <c r="Y53" s="29"/>
      <c r="Z53" s="29"/>
      <c r="AA53" s="29"/>
    </row>
    <row r="54" spans="1:27" s="22" customFormat="1" ht="12.75">
      <c r="A54" s="28"/>
      <c r="D54" s="29"/>
      <c r="E54" s="29"/>
      <c r="F54" s="29"/>
      <c r="G54" s="26"/>
      <c r="H54" s="28"/>
      <c r="K54" s="29"/>
      <c r="L54" s="29"/>
      <c r="M54" s="29"/>
      <c r="N54" s="26"/>
      <c r="O54" s="28"/>
      <c r="R54" s="29"/>
      <c r="S54" s="29"/>
      <c r="T54" s="29"/>
      <c r="U54" s="26"/>
      <c r="V54" s="28"/>
      <c r="Y54" s="29"/>
      <c r="Z54" s="29"/>
      <c r="AA54" s="29"/>
    </row>
    <row r="55" spans="1:27" s="22" customFormat="1" ht="12.75">
      <c r="A55" s="28"/>
      <c r="D55" s="29"/>
      <c r="E55" s="29"/>
      <c r="F55" s="29"/>
      <c r="G55" s="26"/>
      <c r="H55" s="28"/>
      <c r="K55" s="29"/>
      <c r="L55" s="29"/>
      <c r="M55" s="29"/>
      <c r="N55" s="26"/>
      <c r="O55" s="28"/>
      <c r="R55" s="29"/>
      <c r="S55" s="29"/>
      <c r="T55" s="29"/>
      <c r="U55" s="26"/>
      <c r="V55" s="28"/>
      <c r="Y55" s="29"/>
      <c r="Z55" s="29"/>
      <c r="AA55" s="29"/>
    </row>
    <row r="56" spans="1:27" s="22" customFormat="1" ht="12.75">
      <c r="A56" s="28"/>
      <c r="D56" s="29"/>
      <c r="E56" s="29"/>
      <c r="F56" s="29"/>
      <c r="G56" s="26"/>
      <c r="H56" s="28"/>
      <c r="K56" s="29"/>
      <c r="L56" s="29"/>
      <c r="M56" s="29"/>
      <c r="N56" s="26"/>
      <c r="O56" s="28"/>
      <c r="R56" s="29"/>
      <c r="S56" s="29"/>
      <c r="T56" s="29"/>
      <c r="U56" s="26"/>
      <c r="V56" s="28"/>
      <c r="Y56" s="29"/>
      <c r="Z56" s="29"/>
      <c r="AA56" s="29"/>
    </row>
    <row r="57" spans="1:27" s="22" customFormat="1" ht="12.75">
      <c r="A57" s="28"/>
      <c r="D57" s="29"/>
      <c r="E57" s="29"/>
      <c r="F57" s="29"/>
      <c r="G57" s="26"/>
      <c r="H57" s="28"/>
      <c r="K57" s="29"/>
      <c r="L57" s="29"/>
      <c r="M57" s="29"/>
      <c r="N57" s="26"/>
      <c r="O57" s="28"/>
      <c r="R57" s="29"/>
      <c r="S57" s="29"/>
      <c r="T57" s="29"/>
      <c r="U57" s="26"/>
      <c r="V57" s="28"/>
      <c r="Y57" s="29"/>
      <c r="Z57" s="29"/>
      <c r="AA57" s="29"/>
    </row>
    <row r="58" spans="1:27" s="22" customFormat="1" ht="12.75">
      <c r="A58" s="28"/>
      <c r="D58" s="29"/>
      <c r="E58" s="29"/>
      <c r="F58" s="29"/>
      <c r="G58" s="26"/>
      <c r="H58" s="28"/>
      <c r="K58" s="29"/>
      <c r="L58" s="29"/>
      <c r="M58" s="29"/>
      <c r="N58" s="26"/>
      <c r="O58" s="28"/>
      <c r="R58" s="29"/>
      <c r="S58" s="29"/>
      <c r="T58" s="29"/>
      <c r="U58" s="26"/>
      <c r="V58" s="28"/>
      <c r="Y58" s="29"/>
      <c r="Z58" s="29"/>
      <c r="AA58" s="29"/>
    </row>
    <row r="59" spans="1:27" s="22" customFormat="1" ht="12.75">
      <c r="A59" s="28"/>
      <c r="D59" s="29"/>
      <c r="E59" s="29"/>
      <c r="F59" s="29"/>
      <c r="G59" s="26"/>
      <c r="H59" s="28"/>
      <c r="K59" s="29"/>
      <c r="L59" s="29"/>
      <c r="M59" s="29"/>
      <c r="N59" s="26"/>
      <c r="O59" s="28"/>
      <c r="R59" s="29"/>
      <c r="S59" s="29"/>
      <c r="T59" s="29"/>
      <c r="U59" s="26"/>
      <c r="V59" s="28"/>
      <c r="Y59" s="29"/>
      <c r="Z59" s="29"/>
      <c r="AA59" s="29"/>
    </row>
    <row r="60" spans="1:27" s="22" customFormat="1" ht="12.75">
      <c r="A60" s="28"/>
      <c r="D60" s="29"/>
      <c r="E60" s="29"/>
      <c r="F60" s="29"/>
      <c r="G60" s="26"/>
      <c r="H60" s="28"/>
      <c r="K60" s="29"/>
      <c r="L60" s="29"/>
      <c r="M60" s="29"/>
      <c r="N60" s="26"/>
      <c r="O60" s="28"/>
      <c r="R60" s="29"/>
      <c r="S60" s="29"/>
      <c r="T60" s="29"/>
      <c r="U60" s="26"/>
      <c r="V60" s="28"/>
      <c r="Y60" s="29"/>
      <c r="Z60" s="29"/>
      <c r="AA60" s="29"/>
    </row>
    <row r="61" spans="1:27" s="22" customFormat="1" ht="12.75">
      <c r="A61" s="28"/>
      <c r="D61" s="29"/>
      <c r="E61" s="29"/>
      <c r="F61" s="29"/>
      <c r="G61" s="26"/>
      <c r="H61" s="28"/>
      <c r="K61" s="29"/>
      <c r="L61" s="29"/>
      <c r="M61" s="29"/>
      <c r="N61" s="26"/>
      <c r="O61" s="28"/>
      <c r="R61" s="29"/>
      <c r="S61" s="29"/>
      <c r="T61" s="29"/>
      <c r="U61" s="26"/>
      <c r="V61" s="28"/>
      <c r="Y61" s="29"/>
      <c r="Z61" s="29"/>
      <c r="AA61" s="29"/>
    </row>
    <row r="62" spans="1:27" s="22" customFormat="1" ht="12.75">
      <c r="A62" s="28"/>
      <c r="D62" s="29"/>
      <c r="E62" s="29"/>
      <c r="F62" s="29"/>
      <c r="G62" s="26"/>
      <c r="H62" s="28"/>
      <c r="K62" s="29"/>
      <c r="L62" s="29"/>
      <c r="M62" s="29"/>
      <c r="N62" s="26"/>
      <c r="O62" s="28"/>
      <c r="R62" s="29"/>
      <c r="S62" s="29"/>
      <c r="T62" s="29"/>
      <c r="U62" s="26"/>
      <c r="V62" s="28"/>
      <c r="Y62" s="29"/>
      <c r="Z62" s="29"/>
      <c r="AA62" s="29"/>
    </row>
    <row r="63" spans="1:27" s="22" customFormat="1" ht="12.75">
      <c r="A63" s="28"/>
      <c r="D63" s="29"/>
      <c r="E63" s="29"/>
      <c r="F63" s="29"/>
      <c r="G63" s="26"/>
      <c r="H63" s="28"/>
      <c r="K63" s="29"/>
      <c r="L63" s="29"/>
      <c r="M63" s="29"/>
      <c r="N63" s="26"/>
      <c r="O63" s="28"/>
      <c r="R63" s="29"/>
      <c r="S63" s="29"/>
      <c r="T63" s="29"/>
      <c r="U63" s="26"/>
      <c r="V63" s="28"/>
      <c r="Y63" s="29"/>
      <c r="Z63" s="29"/>
      <c r="AA63" s="29"/>
    </row>
    <row r="64" spans="1:27" s="22" customFormat="1" ht="12.75">
      <c r="A64" s="28"/>
      <c r="D64" s="29"/>
      <c r="E64" s="29"/>
      <c r="F64" s="29"/>
      <c r="G64" s="26"/>
      <c r="H64" s="28"/>
      <c r="K64" s="29"/>
      <c r="L64" s="29"/>
      <c r="M64" s="29"/>
      <c r="N64" s="26"/>
      <c r="O64" s="28"/>
      <c r="R64" s="29"/>
      <c r="S64" s="29"/>
      <c r="T64" s="29"/>
      <c r="U64" s="26"/>
      <c r="V64" s="28"/>
      <c r="Y64" s="29"/>
      <c r="Z64" s="29"/>
      <c r="AA64" s="29"/>
    </row>
    <row r="65" spans="1:27" s="22" customFormat="1" ht="12.75">
      <c r="A65" s="28"/>
      <c r="D65" s="29"/>
      <c r="E65" s="29"/>
      <c r="F65" s="29"/>
      <c r="G65" s="26"/>
      <c r="H65" s="28"/>
      <c r="K65" s="29"/>
      <c r="L65" s="29"/>
      <c r="M65" s="29"/>
      <c r="N65" s="26"/>
      <c r="O65" s="28"/>
      <c r="R65" s="29"/>
      <c r="S65" s="29"/>
      <c r="T65" s="29"/>
      <c r="U65" s="26"/>
      <c r="V65" s="28"/>
      <c r="Y65" s="29"/>
      <c r="Z65" s="29"/>
      <c r="AA65" s="29"/>
    </row>
    <row r="66" spans="1:27" s="22" customFormat="1" ht="12.75">
      <c r="A66" s="28"/>
      <c r="D66" s="29"/>
      <c r="E66" s="29"/>
      <c r="F66" s="29"/>
      <c r="G66" s="26"/>
      <c r="H66" s="28"/>
      <c r="K66" s="29"/>
      <c r="L66" s="29"/>
      <c r="M66" s="29"/>
      <c r="N66" s="26"/>
      <c r="O66" s="28"/>
      <c r="R66" s="29"/>
      <c r="S66" s="29"/>
      <c r="T66" s="29"/>
      <c r="U66" s="26"/>
      <c r="V66" s="28"/>
      <c r="Y66" s="29"/>
      <c r="Z66" s="29"/>
      <c r="AA66" s="29"/>
    </row>
    <row r="67" spans="1:27" s="22" customFormat="1" ht="12.75">
      <c r="A67" s="28"/>
      <c r="D67" s="29"/>
      <c r="E67" s="29"/>
      <c r="F67" s="29"/>
      <c r="G67" s="26"/>
      <c r="H67" s="28"/>
      <c r="K67" s="29"/>
      <c r="L67" s="29"/>
      <c r="M67" s="29"/>
      <c r="N67" s="26"/>
      <c r="O67" s="28"/>
      <c r="R67" s="29"/>
      <c r="S67" s="29"/>
      <c r="T67" s="29"/>
      <c r="U67" s="26"/>
      <c r="V67" s="28"/>
      <c r="Y67" s="29"/>
      <c r="Z67" s="29"/>
      <c r="AA67" s="29"/>
    </row>
    <row r="68" spans="1:27" s="22" customFormat="1" ht="12.75">
      <c r="A68" s="28"/>
      <c r="D68" s="29"/>
      <c r="E68" s="29"/>
      <c r="F68" s="29"/>
      <c r="G68" s="26"/>
      <c r="H68" s="28"/>
      <c r="K68" s="29"/>
      <c r="L68" s="29"/>
      <c r="M68" s="29"/>
      <c r="N68" s="26"/>
      <c r="O68" s="28"/>
      <c r="R68" s="29"/>
      <c r="S68" s="29"/>
      <c r="T68" s="29"/>
      <c r="U68" s="26"/>
      <c r="V68" s="28"/>
      <c r="Y68" s="29"/>
      <c r="Z68" s="29"/>
      <c r="AA68" s="29"/>
    </row>
    <row r="69" spans="1:27" s="22" customFormat="1" ht="12.75">
      <c r="A69" s="28"/>
      <c r="D69" s="29"/>
      <c r="E69" s="29"/>
      <c r="F69" s="29"/>
      <c r="G69" s="26"/>
      <c r="H69" s="28"/>
      <c r="K69" s="29"/>
      <c r="L69" s="29"/>
      <c r="M69" s="29"/>
      <c r="N69" s="26"/>
      <c r="O69" s="28"/>
      <c r="R69" s="29"/>
      <c r="S69" s="29"/>
      <c r="T69" s="29"/>
      <c r="U69" s="26"/>
      <c r="V69" s="28"/>
      <c r="Y69" s="29"/>
      <c r="Z69" s="29"/>
      <c r="AA69" s="29"/>
    </row>
    <row r="70" spans="1:27" s="22" customFormat="1" ht="12.75">
      <c r="A70" s="28"/>
      <c r="D70" s="29"/>
      <c r="E70" s="29"/>
      <c r="F70" s="29"/>
      <c r="G70" s="26"/>
      <c r="H70" s="28"/>
      <c r="K70" s="29"/>
      <c r="L70" s="29"/>
      <c r="M70" s="29"/>
      <c r="N70" s="26"/>
      <c r="O70" s="28"/>
      <c r="R70" s="29"/>
      <c r="S70" s="29"/>
      <c r="T70" s="29"/>
      <c r="U70" s="26"/>
      <c r="V70" s="28"/>
      <c r="Y70" s="29"/>
      <c r="Z70" s="29"/>
      <c r="AA70" s="29"/>
    </row>
    <row r="71" spans="1:27" s="22" customFormat="1" ht="12.75">
      <c r="A71" s="28"/>
      <c r="D71" s="29"/>
      <c r="E71" s="29"/>
      <c r="F71" s="29"/>
      <c r="G71" s="26"/>
      <c r="H71" s="28"/>
      <c r="K71" s="29"/>
      <c r="L71" s="29"/>
      <c r="M71" s="29"/>
      <c r="N71" s="26"/>
      <c r="O71" s="28"/>
      <c r="R71" s="29"/>
      <c r="S71" s="29"/>
      <c r="T71" s="29"/>
      <c r="U71" s="26"/>
      <c r="V71" s="28"/>
      <c r="Y71" s="29"/>
      <c r="Z71" s="29"/>
      <c r="AA71" s="29"/>
    </row>
    <row r="72" spans="1:27" s="22" customFormat="1" ht="12.75">
      <c r="A72" s="28"/>
      <c r="D72" s="29"/>
      <c r="E72" s="29"/>
      <c r="F72" s="29"/>
      <c r="G72" s="26"/>
      <c r="H72" s="28"/>
      <c r="K72" s="29"/>
      <c r="L72" s="29"/>
      <c r="M72" s="29"/>
      <c r="N72" s="26"/>
      <c r="O72" s="28"/>
      <c r="R72" s="29"/>
      <c r="S72" s="29"/>
      <c r="T72" s="29"/>
      <c r="U72" s="26"/>
      <c r="V72" s="28"/>
      <c r="Y72" s="29"/>
      <c r="Z72" s="29"/>
      <c r="AA72" s="29"/>
    </row>
    <row r="73" spans="1:27" s="22" customFormat="1" ht="12.75">
      <c r="A73" s="28"/>
      <c r="D73" s="29"/>
      <c r="E73" s="29"/>
      <c r="F73" s="29"/>
      <c r="G73" s="26"/>
      <c r="H73" s="28"/>
      <c r="K73" s="29"/>
      <c r="L73" s="29"/>
      <c r="M73" s="29"/>
      <c r="N73" s="26"/>
      <c r="O73" s="28"/>
      <c r="R73" s="29"/>
      <c r="S73" s="29"/>
      <c r="T73" s="29"/>
      <c r="U73" s="26"/>
      <c r="V73" s="28"/>
      <c r="Y73" s="29"/>
      <c r="Z73" s="29"/>
      <c r="AA73" s="29"/>
    </row>
    <row r="74" spans="1:27" s="22" customFormat="1" ht="12.75">
      <c r="A74" s="28"/>
      <c r="D74" s="29"/>
      <c r="E74" s="29"/>
      <c r="F74" s="29"/>
      <c r="G74" s="26"/>
      <c r="H74" s="28"/>
      <c r="K74" s="29"/>
      <c r="L74" s="29"/>
      <c r="M74" s="29"/>
      <c r="N74" s="26"/>
      <c r="O74" s="28"/>
      <c r="R74" s="29"/>
      <c r="S74" s="29"/>
      <c r="T74" s="29"/>
      <c r="U74" s="26"/>
      <c r="V74" s="28"/>
      <c r="Y74" s="29"/>
      <c r="Z74" s="29"/>
      <c r="AA74" s="29"/>
    </row>
    <row r="75" spans="1:27" s="22" customFormat="1" ht="12.75">
      <c r="A75" s="28"/>
      <c r="D75" s="29"/>
      <c r="E75" s="29"/>
      <c r="F75" s="29"/>
      <c r="G75" s="26"/>
      <c r="H75" s="28"/>
      <c r="K75" s="29"/>
      <c r="L75" s="29"/>
      <c r="M75" s="29"/>
      <c r="N75" s="26"/>
      <c r="O75" s="28"/>
      <c r="R75" s="29"/>
      <c r="S75" s="29"/>
      <c r="T75" s="29"/>
      <c r="U75" s="26"/>
      <c r="V75" s="28"/>
      <c r="Y75" s="29"/>
      <c r="Z75" s="29"/>
      <c r="AA75" s="29"/>
    </row>
    <row r="76" spans="1:27" s="22" customFormat="1" ht="12.75">
      <c r="A76" s="28"/>
      <c r="D76" s="29"/>
      <c r="E76" s="29"/>
      <c r="F76" s="29"/>
      <c r="G76" s="26"/>
      <c r="H76" s="28"/>
      <c r="K76" s="29"/>
      <c r="L76" s="29"/>
      <c r="M76" s="29"/>
      <c r="N76" s="26"/>
      <c r="O76" s="28"/>
      <c r="R76" s="29"/>
      <c r="S76" s="29"/>
      <c r="T76" s="29"/>
      <c r="U76" s="26"/>
      <c r="V76" s="28"/>
      <c r="Y76" s="29"/>
      <c r="Z76" s="29"/>
      <c r="AA76" s="29"/>
    </row>
    <row r="77" spans="1:27" s="22" customFormat="1" ht="12.75">
      <c r="A77" s="28"/>
      <c r="D77" s="29"/>
      <c r="E77" s="29"/>
      <c r="F77" s="29"/>
      <c r="G77" s="26"/>
      <c r="H77" s="28"/>
      <c r="K77" s="29"/>
      <c r="L77" s="29"/>
      <c r="M77" s="29"/>
      <c r="N77" s="26"/>
      <c r="O77" s="28"/>
      <c r="R77" s="29"/>
      <c r="S77" s="29"/>
      <c r="T77" s="29"/>
      <c r="U77" s="26"/>
      <c r="V77" s="28"/>
      <c r="Y77" s="29"/>
      <c r="Z77" s="29"/>
      <c r="AA77" s="29"/>
    </row>
    <row r="78" spans="1:27" s="22" customFormat="1" ht="12.75">
      <c r="A78" s="28"/>
      <c r="D78" s="29"/>
      <c r="E78" s="29"/>
      <c r="F78" s="29"/>
      <c r="G78" s="26"/>
      <c r="H78" s="28"/>
      <c r="K78" s="29"/>
      <c r="L78" s="29"/>
      <c r="M78" s="29"/>
      <c r="N78" s="26"/>
      <c r="O78" s="28"/>
      <c r="R78" s="29"/>
      <c r="S78" s="29"/>
      <c r="T78" s="29"/>
      <c r="U78" s="26"/>
      <c r="V78" s="28"/>
      <c r="Y78" s="29"/>
      <c r="Z78" s="29"/>
      <c r="AA78" s="29"/>
    </row>
    <row r="79" spans="1:27" s="22" customFormat="1" ht="12.75">
      <c r="A79" s="28"/>
      <c r="D79" s="29"/>
      <c r="E79" s="29"/>
      <c r="F79" s="29"/>
      <c r="G79" s="26"/>
      <c r="H79" s="28"/>
      <c r="K79" s="29"/>
      <c r="L79" s="29"/>
      <c r="M79" s="29"/>
      <c r="N79" s="26"/>
      <c r="O79" s="28"/>
      <c r="R79" s="29"/>
      <c r="S79" s="29"/>
      <c r="T79" s="29"/>
      <c r="U79" s="26"/>
      <c r="V79" s="28"/>
      <c r="Y79" s="29"/>
      <c r="Z79" s="29"/>
      <c r="AA79" s="29"/>
    </row>
    <row r="80" spans="1:27" s="22" customFormat="1" ht="12.75">
      <c r="A80" s="28"/>
      <c r="D80" s="29"/>
      <c r="E80" s="29"/>
      <c r="F80" s="29"/>
      <c r="G80" s="26"/>
      <c r="H80" s="28"/>
      <c r="K80" s="29"/>
      <c r="L80" s="29"/>
      <c r="M80" s="29"/>
      <c r="N80" s="26"/>
      <c r="O80" s="28"/>
      <c r="R80" s="29"/>
      <c r="S80" s="29"/>
      <c r="T80" s="29"/>
      <c r="U80" s="26"/>
      <c r="V80" s="28"/>
      <c r="Y80" s="29"/>
      <c r="Z80" s="29"/>
      <c r="AA80" s="29"/>
    </row>
    <row r="81" spans="1:27" s="22" customFormat="1" ht="12.75">
      <c r="A81" s="28"/>
      <c r="D81" s="29"/>
      <c r="E81" s="29"/>
      <c r="F81" s="29"/>
      <c r="G81" s="26"/>
      <c r="H81" s="28"/>
      <c r="K81" s="29"/>
      <c r="L81" s="29"/>
      <c r="M81" s="29"/>
      <c r="N81" s="26"/>
      <c r="O81" s="28"/>
      <c r="R81" s="29"/>
      <c r="S81" s="29"/>
      <c r="T81" s="29"/>
      <c r="U81" s="26"/>
      <c r="V81" s="28"/>
      <c r="Y81" s="29"/>
      <c r="Z81" s="29"/>
      <c r="AA81" s="29"/>
    </row>
    <row r="82" spans="1:27" s="22" customFormat="1" ht="12.75">
      <c r="A82" s="28"/>
      <c r="D82" s="29"/>
      <c r="E82" s="29"/>
      <c r="F82" s="29"/>
      <c r="G82" s="26"/>
      <c r="H82" s="28"/>
      <c r="K82" s="29"/>
      <c r="L82" s="29"/>
      <c r="M82" s="29"/>
      <c r="N82" s="26"/>
      <c r="O82" s="28"/>
      <c r="R82" s="29"/>
      <c r="S82" s="29"/>
      <c r="T82" s="29"/>
      <c r="U82" s="26"/>
      <c r="V82" s="28"/>
      <c r="Y82" s="29"/>
      <c r="Z82" s="29"/>
      <c r="AA82" s="29"/>
    </row>
    <row r="83" spans="1:27" s="22" customFormat="1" ht="12.75">
      <c r="A83" s="28"/>
      <c r="D83" s="29"/>
      <c r="E83" s="29"/>
      <c r="F83" s="29"/>
      <c r="G83" s="26"/>
      <c r="H83" s="28"/>
      <c r="K83" s="29"/>
      <c r="L83" s="29"/>
      <c r="M83" s="29"/>
      <c r="N83" s="26"/>
      <c r="O83" s="28"/>
      <c r="R83" s="29"/>
      <c r="S83" s="29"/>
      <c r="T83" s="29"/>
      <c r="U83" s="26"/>
      <c r="V83" s="28"/>
      <c r="Y83" s="29"/>
      <c r="Z83" s="29"/>
      <c r="AA83" s="29"/>
    </row>
    <row r="84" spans="1:27" s="22" customFormat="1" ht="12.75">
      <c r="A84" s="28"/>
      <c r="D84" s="29"/>
      <c r="E84" s="29"/>
      <c r="F84" s="29"/>
      <c r="G84" s="26"/>
      <c r="H84" s="28"/>
      <c r="K84" s="29"/>
      <c r="L84" s="29"/>
      <c r="M84" s="29"/>
      <c r="N84" s="26"/>
      <c r="O84" s="28"/>
      <c r="R84" s="29"/>
      <c r="S84" s="29"/>
      <c r="T84" s="29"/>
      <c r="U84" s="26"/>
      <c r="V84" s="28"/>
      <c r="Y84" s="29"/>
      <c r="Z84" s="29"/>
      <c r="AA84" s="29"/>
    </row>
    <row r="85" spans="1:27" s="22" customFormat="1" ht="12.75">
      <c r="A85" s="28"/>
      <c r="D85" s="29"/>
      <c r="E85" s="29"/>
      <c r="F85" s="29"/>
      <c r="G85" s="26"/>
      <c r="H85" s="28"/>
      <c r="K85" s="29"/>
      <c r="L85" s="29"/>
      <c r="M85" s="29"/>
      <c r="N85" s="26"/>
      <c r="O85" s="28"/>
      <c r="R85" s="29"/>
      <c r="S85" s="29"/>
      <c r="T85" s="29"/>
      <c r="U85" s="26"/>
      <c r="V85" s="28"/>
      <c r="Y85" s="29"/>
      <c r="Z85" s="29"/>
      <c r="AA85" s="29"/>
    </row>
    <row r="86" spans="1:27" s="22" customFormat="1" ht="12.75">
      <c r="A86" s="28"/>
      <c r="D86" s="29"/>
      <c r="E86" s="29"/>
      <c r="F86" s="29"/>
      <c r="G86" s="26"/>
      <c r="H86" s="28"/>
      <c r="K86" s="29"/>
      <c r="L86" s="29"/>
      <c r="M86" s="29"/>
      <c r="N86" s="26"/>
      <c r="O86" s="28"/>
      <c r="R86" s="29"/>
      <c r="S86" s="29"/>
      <c r="T86" s="29"/>
      <c r="U86" s="26"/>
      <c r="V86" s="28"/>
      <c r="Y86" s="29"/>
      <c r="Z86" s="29"/>
      <c r="AA86" s="29"/>
    </row>
    <row r="87" spans="1:27" s="22" customFormat="1" ht="12.75">
      <c r="A87" s="28"/>
      <c r="D87" s="29"/>
      <c r="E87" s="29"/>
      <c r="F87" s="29"/>
      <c r="G87" s="26"/>
      <c r="H87" s="28"/>
      <c r="K87" s="29"/>
      <c r="L87" s="29"/>
      <c r="M87" s="29"/>
      <c r="N87" s="26"/>
      <c r="O87" s="28"/>
      <c r="R87" s="29"/>
      <c r="S87" s="29"/>
      <c r="T87" s="29"/>
      <c r="U87" s="26"/>
      <c r="V87" s="28"/>
      <c r="Y87" s="29"/>
      <c r="Z87" s="29"/>
      <c r="AA87" s="29"/>
    </row>
    <row r="88" spans="1:27" s="22" customFormat="1" ht="12.75">
      <c r="A88" s="28"/>
      <c r="D88" s="29"/>
      <c r="E88" s="29"/>
      <c r="F88" s="29"/>
      <c r="G88" s="26"/>
      <c r="H88" s="28"/>
      <c r="K88" s="29"/>
      <c r="L88" s="29"/>
      <c r="M88" s="29"/>
      <c r="N88" s="26"/>
      <c r="O88" s="28"/>
      <c r="R88" s="29"/>
      <c r="S88" s="29"/>
      <c r="T88" s="29"/>
      <c r="U88" s="26"/>
      <c r="V88" s="28"/>
      <c r="Y88" s="29"/>
      <c r="Z88" s="29"/>
      <c r="AA88" s="29"/>
    </row>
    <row r="89" spans="1:27" s="22" customFormat="1" ht="12.75">
      <c r="A89" s="28"/>
      <c r="D89" s="29"/>
      <c r="E89" s="29"/>
      <c r="F89" s="29"/>
      <c r="G89" s="26"/>
      <c r="H89" s="28"/>
      <c r="K89" s="29"/>
      <c r="L89" s="29"/>
      <c r="M89" s="29"/>
      <c r="N89" s="26"/>
      <c r="O89" s="28"/>
      <c r="R89" s="29"/>
      <c r="S89" s="29"/>
      <c r="T89" s="29"/>
      <c r="U89" s="26"/>
      <c r="V89" s="28"/>
      <c r="Y89" s="29"/>
      <c r="Z89" s="29"/>
      <c r="AA89" s="29"/>
    </row>
    <row r="90" spans="1:27" s="22" customFormat="1" ht="12.75">
      <c r="A90" s="28"/>
      <c r="D90" s="29"/>
      <c r="E90" s="29"/>
      <c r="F90" s="29"/>
      <c r="G90" s="26"/>
      <c r="H90" s="28"/>
      <c r="K90" s="29"/>
      <c r="L90" s="29"/>
      <c r="M90" s="29"/>
      <c r="N90" s="26"/>
      <c r="O90" s="28"/>
      <c r="R90" s="29"/>
      <c r="S90" s="29"/>
      <c r="T90" s="29"/>
      <c r="U90" s="26"/>
      <c r="V90" s="28"/>
      <c r="Y90" s="29"/>
      <c r="Z90" s="29"/>
      <c r="AA90" s="29"/>
    </row>
    <row r="91" spans="1:27" s="22" customFormat="1" ht="12.75">
      <c r="A91" s="28"/>
      <c r="D91" s="29"/>
      <c r="E91" s="29"/>
      <c r="F91" s="29"/>
      <c r="G91" s="26"/>
      <c r="H91" s="28"/>
      <c r="K91" s="29"/>
      <c r="L91" s="29"/>
      <c r="M91" s="29"/>
      <c r="N91" s="26"/>
      <c r="O91" s="28"/>
      <c r="R91" s="29"/>
      <c r="S91" s="29"/>
      <c r="T91" s="29"/>
      <c r="U91" s="26"/>
      <c r="V91" s="28"/>
      <c r="Y91" s="29"/>
      <c r="Z91" s="29"/>
      <c r="AA91" s="29"/>
    </row>
    <row r="92" spans="1:27" s="22" customFormat="1" ht="12.75">
      <c r="A92" s="28"/>
      <c r="D92" s="29"/>
      <c r="E92" s="29"/>
      <c r="F92" s="29"/>
      <c r="G92" s="26"/>
      <c r="H92" s="28"/>
      <c r="K92" s="29"/>
      <c r="L92" s="29"/>
      <c r="M92" s="29"/>
      <c r="N92" s="26"/>
      <c r="O92" s="28"/>
      <c r="R92" s="29"/>
      <c r="S92" s="29"/>
      <c r="T92" s="29"/>
      <c r="U92" s="26"/>
      <c r="V92" s="28"/>
      <c r="Y92" s="29"/>
      <c r="Z92" s="29"/>
      <c r="AA92" s="29"/>
    </row>
    <row r="93" spans="1:27" s="22" customFormat="1" ht="12.75">
      <c r="A93" s="28"/>
      <c r="D93" s="29"/>
      <c r="E93" s="29"/>
      <c r="F93" s="29"/>
      <c r="G93" s="26"/>
      <c r="H93" s="28"/>
      <c r="K93" s="29"/>
      <c r="L93" s="29"/>
      <c r="M93" s="29"/>
      <c r="N93" s="26"/>
      <c r="O93" s="28"/>
      <c r="R93" s="29"/>
      <c r="S93" s="29"/>
      <c r="T93" s="29"/>
      <c r="U93" s="26"/>
      <c r="V93" s="28"/>
      <c r="Y93" s="29"/>
      <c r="Z93" s="29"/>
      <c r="AA93" s="29"/>
    </row>
    <row r="94" spans="1:27" s="22" customFormat="1" ht="12.75">
      <c r="A94" s="28"/>
      <c r="D94" s="29"/>
      <c r="E94" s="29"/>
      <c r="F94" s="29"/>
      <c r="G94" s="26"/>
      <c r="H94" s="28"/>
      <c r="K94" s="29"/>
      <c r="L94" s="29"/>
      <c r="M94" s="29"/>
      <c r="N94" s="26"/>
      <c r="O94" s="28"/>
      <c r="R94" s="29"/>
      <c r="S94" s="29"/>
      <c r="T94" s="29"/>
      <c r="U94" s="26"/>
      <c r="V94" s="28"/>
      <c r="Y94" s="29"/>
      <c r="Z94" s="29"/>
      <c r="AA94" s="29"/>
    </row>
    <row r="95" spans="1:27" s="22" customFormat="1" ht="12.75">
      <c r="A95" s="28"/>
      <c r="D95" s="29"/>
      <c r="E95" s="29"/>
      <c r="F95" s="29"/>
      <c r="G95" s="26"/>
      <c r="H95" s="28"/>
      <c r="K95" s="29"/>
      <c r="L95" s="29"/>
      <c r="M95" s="29"/>
      <c r="N95" s="26"/>
      <c r="O95" s="28"/>
      <c r="R95" s="29"/>
      <c r="S95" s="29"/>
      <c r="T95" s="29"/>
      <c r="U95" s="26"/>
      <c r="V95" s="28"/>
      <c r="Y95" s="29"/>
      <c r="Z95" s="29"/>
      <c r="AA95" s="29"/>
    </row>
    <row r="96" spans="1:27" s="22" customFormat="1" ht="12.75">
      <c r="A96" s="28"/>
      <c r="D96" s="29"/>
      <c r="E96" s="29"/>
      <c r="F96" s="29"/>
      <c r="G96" s="26"/>
      <c r="H96" s="28"/>
      <c r="K96" s="29"/>
      <c r="L96" s="29"/>
      <c r="M96" s="29"/>
      <c r="N96" s="26"/>
      <c r="O96" s="28"/>
      <c r="R96" s="29"/>
      <c r="S96" s="29"/>
      <c r="T96" s="29"/>
      <c r="U96" s="26"/>
      <c r="V96" s="28"/>
      <c r="Y96" s="29"/>
      <c r="Z96" s="29"/>
      <c r="AA96" s="29"/>
    </row>
    <row r="97" spans="1:27" s="22" customFormat="1" ht="12.75">
      <c r="A97" s="28"/>
      <c r="D97" s="29"/>
      <c r="E97" s="29"/>
      <c r="F97" s="29"/>
      <c r="G97" s="26"/>
      <c r="H97" s="28"/>
      <c r="K97" s="29"/>
      <c r="L97" s="29"/>
      <c r="M97" s="29"/>
      <c r="N97" s="26"/>
      <c r="O97" s="28"/>
      <c r="R97" s="29"/>
      <c r="S97" s="29"/>
      <c r="T97" s="29"/>
      <c r="U97" s="26"/>
      <c r="V97" s="28"/>
      <c r="Y97" s="29"/>
      <c r="Z97" s="29"/>
      <c r="AA97" s="29"/>
    </row>
    <row r="98" spans="1:27" s="22" customFormat="1" ht="12.75">
      <c r="A98" s="28"/>
      <c r="D98" s="29"/>
      <c r="E98" s="29"/>
      <c r="F98" s="29"/>
      <c r="G98" s="26"/>
      <c r="H98" s="28"/>
      <c r="K98" s="29"/>
      <c r="L98" s="29"/>
      <c r="M98" s="29"/>
      <c r="N98" s="26"/>
      <c r="O98" s="28"/>
      <c r="R98" s="29"/>
      <c r="S98" s="29"/>
      <c r="T98" s="29"/>
      <c r="U98" s="26"/>
      <c r="V98" s="28"/>
      <c r="Y98" s="29"/>
      <c r="Z98" s="29"/>
      <c r="AA98" s="29"/>
    </row>
    <row r="99" spans="1:27" s="22" customFormat="1" ht="12.75">
      <c r="A99" s="28"/>
      <c r="D99" s="29"/>
      <c r="E99" s="29"/>
      <c r="F99" s="29"/>
      <c r="G99" s="26"/>
      <c r="H99" s="28"/>
      <c r="K99" s="29"/>
      <c r="L99" s="29"/>
      <c r="M99" s="29"/>
      <c r="N99" s="26"/>
      <c r="O99" s="28"/>
      <c r="R99" s="29"/>
      <c r="S99" s="29"/>
      <c r="T99" s="29"/>
      <c r="U99" s="26"/>
      <c r="V99" s="28"/>
      <c r="Y99" s="29"/>
      <c r="Z99" s="29"/>
      <c r="AA99" s="29"/>
    </row>
    <row r="100" spans="1:27" s="22" customFormat="1" ht="12.75">
      <c r="A100" s="28"/>
      <c r="D100" s="29"/>
      <c r="E100" s="29"/>
      <c r="F100" s="29"/>
      <c r="G100" s="26"/>
      <c r="H100" s="28"/>
      <c r="K100" s="29"/>
      <c r="L100" s="29"/>
      <c r="M100" s="29"/>
      <c r="N100" s="26"/>
      <c r="O100" s="28"/>
      <c r="R100" s="29"/>
      <c r="S100" s="29"/>
      <c r="T100" s="29"/>
      <c r="U100" s="26"/>
      <c r="V100" s="28"/>
      <c r="Y100" s="29"/>
      <c r="Z100" s="29"/>
      <c r="AA100" s="29"/>
    </row>
    <row r="101" spans="1:27" s="22" customFormat="1" ht="12.75">
      <c r="A101" s="28"/>
      <c r="D101" s="29"/>
      <c r="E101" s="29"/>
      <c r="F101" s="29"/>
      <c r="G101" s="26"/>
      <c r="H101" s="28"/>
      <c r="K101" s="29"/>
      <c r="L101" s="29"/>
      <c r="M101" s="29"/>
      <c r="N101" s="26"/>
      <c r="O101" s="28"/>
      <c r="R101" s="29"/>
      <c r="S101" s="29"/>
      <c r="T101" s="29"/>
      <c r="U101" s="26"/>
      <c r="V101" s="28"/>
      <c r="Y101" s="29"/>
      <c r="Z101" s="29"/>
      <c r="AA101" s="29"/>
    </row>
    <row r="102" spans="1:27" s="22" customFormat="1" ht="12.75">
      <c r="A102" s="28"/>
      <c r="D102" s="29"/>
      <c r="E102" s="29"/>
      <c r="F102" s="29"/>
      <c r="G102" s="26"/>
      <c r="H102" s="28"/>
      <c r="K102" s="29"/>
      <c r="L102" s="29"/>
      <c r="M102" s="29"/>
      <c r="N102" s="26"/>
      <c r="O102" s="28"/>
      <c r="R102" s="29"/>
      <c r="S102" s="29"/>
      <c r="T102" s="29"/>
      <c r="U102" s="26"/>
      <c r="V102" s="28"/>
      <c r="Y102" s="29"/>
      <c r="Z102" s="29"/>
      <c r="AA102" s="29"/>
    </row>
    <row r="103" spans="1:27" s="22" customFormat="1" ht="12.75">
      <c r="A103" s="28"/>
      <c r="D103" s="29"/>
      <c r="E103" s="29"/>
      <c r="F103" s="29"/>
      <c r="G103" s="26"/>
      <c r="H103" s="28"/>
      <c r="K103" s="29"/>
      <c r="L103" s="29"/>
      <c r="M103" s="29"/>
      <c r="N103" s="26"/>
      <c r="O103" s="28"/>
      <c r="R103" s="29"/>
      <c r="S103" s="29"/>
      <c r="T103" s="29"/>
      <c r="U103" s="26"/>
      <c r="V103" s="28"/>
      <c r="Y103" s="29"/>
      <c r="Z103" s="29"/>
      <c r="AA103" s="29"/>
    </row>
    <row r="104" spans="1:27" s="22" customFormat="1" ht="12.75">
      <c r="A104" s="28"/>
      <c r="D104" s="29"/>
      <c r="E104" s="29"/>
      <c r="F104" s="29"/>
      <c r="G104" s="26"/>
      <c r="H104" s="28"/>
      <c r="K104" s="29"/>
      <c r="L104" s="29"/>
      <c r="M104" s="29"/>
      <c r="N104" s="26"/>
      <c r="O104" s="28"/>
      <c r="R104" s="29"/>
      <c r="S104" s="29"/>
      <c r="T104" s="29"/>
      <c r="U104" s="26"/>
      <c r="V104" s="28"/>
      <c r="Y104" s="29"/>
      <c r="Z104" s="29"/>
      <c r="AA104" s="29"/>
    </row>
    <row r="105" spans="1:27" s="22" customFormat="1" ht="12.75">
      <c r="A105" s="28"/>
      <c r="D105" s="29"/>
      <c r="E105" s="29"/>
      <c r="F105" s="29"/>
      <c r="G105" s="26"/>
      <c r="H105" s="28"/>
      <c r="K105" s="29"/>
      <c r="L105" s="29"/>
      <c r="M105" s="29"/>
      <c r="N105" s="26"/>
      <c r="O105" s="28"/>
      <c r="R105" s="29"/>
      <c r="S105" s="29"/>
      <c r="T105" s="29"/>
      <c r="U105" s="26"/>
      <c r="V105" s="28"/>
      <c r="Y105" s="29"/>
      <c r="Z105" s="29"/>
      <c r="AA105" s="29"/>
    </row>
    <row r="106" spans="1:27" s="22" customFormat="1" ht="12.75">
      <c r="A106" s="28"/>
      <c r="D106" s="29"/>
      <c r="E106" s="29"/>
      <c r="F106" s="29"/>
      <c r="G106" s="26"/>
      <c r="H106" s="28"/>
      <c r="K106" s="29"/>
      <c r="L106" s="29"/>
      <c r="M106" s="29"/>
      <c r="N106" s="26"/>
      <c r="O106" s="28"/>
      <c r="R106" s="29"/>
      <c r="S106" s="29"/>
      <c r="T106" s="29"/>
      <c r="U106" s="26"/>
      <c r="V106" s="28"/>
      <c r="Y106" s="29"/>
      <c r="Z106" s="29"/>
      <c r="AA106" s="29"/>
    </row>
    <row r="107" spans="1:27" s="22" customFormat="1" ht="12.75">
      <c r="A107" s="28"/>
      <c r="D107" s="29"/>
      <c r="E107" s="29"/>
      <c r="F107" s="29"/>
      <c r="G107" s="26"/>
      <c r="H107" s="28"/>
      <c r="K107" s="29"/>
      <c r="L107" s="29"/>
      <c r="M107" s="29"/>
      <c r="N107" s="26"/>
      <c r="O107" s="28"/>
      <c r="R107" s="29"/>
      <c r="S107" s="29"/>
      <c r="T107" s="29"/>
      <c r="U107" s="26"/>
      <c r="V107" s="28"/>
      <c r="Y107" s="29"/>
      <c r="Z107" s="29"/>
      <c r="AA107" s="29"/>
    </row>
    <row r="108" spans="1:27" s="22" customFormat="1" ht="12.75">
      <c r="A108" s="28"/>
      <c r="D108" s="29"/>
      <c r="E108" s="29"/>
      <c r="F108" s="29"/>
      <c r="G108" s="26"/>
      <c r="H108" s="28"/>
      <c r="K108" s="29"/>
      <c r="L108" s="29"/>
      <c r="M108" s="29"/>
      <c r="N108" s="26"/>
      <c r="O108" s="28"/>
      <c r="R108" s="29"/>
      <c r="S108" s="29"/>
      <c r="T108" s="29"/>
      <c r="U108" s="26"/>
      <c r="V108" s="28"/>
      <c r="Y108" s="29"/>
      <c r="Z108" s="29"/>
      <c r="AA108" s="29"/>
    </row>
    <row r="109" spans="1:27" s="22" customFormat="1" ht="12.75">
      <c r="A109" s="28"/>
      <c r="D109" s="29"/>
      <c r="E109" s="29"/>
      <c r="F109" s="29"/>
      <c r="G109" s="26"/>
      <c r="H109" s="28"/>
      <c r="K109" s="29"/>
      <c r="L109" s="29"/>
      <c r="M109" s="29"/>
      <c r="N109" s="26"/>
      <c r="O109" s="28"/>
      <c r="R109" s="29"/>
      <c r="S109" s="29"/>
      <c r="T109" s="29"/>
      <c r="U109" s="26"/>
      <c r="V109" s="28"/>
      <c r="Y109" s="29"/>
      <c r="Z109" s="29"/>
      <c r="AA109" s="29"/>
    </row>
    <row r="110" spans="1:27" s="22" customFormat="1" ht="12.75">
      <c r="A110" s="28"/>
      <c r="D110" s="29"/>
      <c r="E110" s="29"/>
      <c r="F110" s="29"/>
      <c r="G110" s="26"/>
      <c r="H110" s="28"/>
      <c r="K110" s="29"/>
      <c r="L110" s="29"/>
      <c r="M110" s="29"/>
      <c r="N110" s="26"/>
      <c r="O110" s="28"/>
      <c r="R110" s="29"/>
      <c r="S110" s="29"/>
      <c r="T110" s="29"/>
      <c r="U110" s="26"/>
      <c r="V110" s="28"/>
      <c r="Y110" s="29"/>
      <c r="Z110" s="29"/>
      <c r="AA110" s="29"/>
    </row>
    <row r="111" spans="1:27" s="22" customFormat="1" ht="12.75">
      <c r="A111" s="28"/>
      <c r="D111" s="29"/>
      <c r="E111" s="29"/>
      <c r="F111" s="29"/>
      <c r="G111" s="26"/>
      <c r="H111" s="28"/>
      <c r="K111" s="29"/>
      <c r="L111" s="29"/>
      <c r="M111" s="29"/>
      <c r="N111" s="26"/>
      <c r="O111" s="28"/>
      <c r="R111" s="29"/>
      <c r="S111" s="29"/>
      <c r="T111" s="29"/>
      <c r="U111" s="26"/>
      <c r="V111" s="28"/>
      <c r="Y111" s="29"/>
      <c r="Z111" s="29"/>
      <c r="AA111" s="29"/>
    </row>
    <row r="112" spans="1:27" s="22" customFormat="1" ht="12.75">
      <c r="A112" s="28"/>
      <c r="D112" s="29"/>
      <c r="E112" s="29"/>
      <c r="F112" s="29"/>
      <c r="G112" s="26"/>
      <c r="H112" s="28"/>
      <c r="K112" s="29"/>
      <c r="L112" s="29"/>
      <c r="M112" s="29"/>
      <c r="N112" s="26"/>
      <c r="O112" s="28"/>
      <c r="R112" s="29"/>
      <c r="S112" s="29"/>
      <c r="T112" s="29"/>
      <c r="U112" s="26"/>
      <c r="V112" s="28"/>
      <c r="Y112" s="29"/>
      <c r="Z112" s="29"/>
      <c r="AA112" s="29"/>
    </row>
    <row r="113" spans="1:27" s="22" customFormat="1" ht="12.75">
      <c r="A113" s="28"/>
      <c r="D113" s="29"/>
      <c r="E113" s="29"/>
      <c r="F113" s="29"/>
      <c r="G113" s="26"/>
      <c r="H113" s="28"/>
      <c r="K113" s="29"/>
      <c r="L113" s="29"/>
      <c r="M113" s="29"/>
      <c r="N113" s="26"/>
      <c r="O113" s="28"/>
      <c r="R113" s="29"/>
      <c r="S113" s="29"/>
      <c r="T113" s="29"/>
      <c r="U113" s="26"/>
      <c r="V113" s="28"/>
      <c r="Y113" s="29"/>
      <c r="Z113" s="29"/>
      <c r="AA113" s="29"/>
    </row>
    <row r="114" spans="1:27" s="22" customFormat="1" ht="12.75">
      <c r="A114" s="28"/>
      <c r="D114" s="29"/>
      <c r="E114" s="29"/>
      <c r="F114" s="29"/>
      <c r="G114" s="26"/>
      <c r="H114" s="28"/>
      <c r="K114" s="29"/>
      <c r="L114" s="29"/>
      <c r="M114" s="29"/>
      <c r="N114" s="26"/>
      <c r="O114" s="28"/>
      <c r="R114" s="29"/>
      <c r="S114" s="29"/>
      <c r="T114" s="29"/>
      <c r="U114" s="26"/>
      <c r="V114" s="28"/>
      <c r="Y114" s="29"/>
      <c r="Z114" s="29"/>
      <c r="AA114" s="29"/>
    </row>
    <row r="115" spans="1:27" s="22" customFormat="1" ht="12.75">
      <c r="A115" s="28"/>
      <c r="D115" s="29"/>
      <c r="E115" s="29"/>
      <c r="F115" s="29"/>
      <c r="G115" s="26"/>
      <c r="H115" s="28"/>
      <c r="K115" s="29"/>
      <c r="L115" s="29"/>
      <c r="M115" s="29"/>
      <c r="N115" s="26"/>
      <c r="O115" s="28"/>
      <c r="R115" s="29"/>
      <c r="S115" s="29"/>
      <c r="T115" s="29"/>
      <c r="U115" s="26"/>
      <c r="V115" s="28"/>
      <c r="Y115" s="29"/>
      <c r="Z115" s="29"/>
      <c r="AA115" s="29"/>
    </row>
    <row r="116" spans="1:27" s="22" customFormat="1" ht="12.75">
      <c r="A116" s="28"/>
      <c r="D116" s="29"/>
      <c r="E116" s="29"/>
      <c r="F116" s="29"/>
      <c r="G116" s="26"/>
      <c r="H116" s="28"/>
      <c r="K116" s="29"/>
      <c r="L116" s="29"/>
      <c r="M116" s="29"/>
      <c r="N116" s="26"/>
      <c r="O116" s="28"/>
      <c r="R116" s="29"/>
      <c r="S116" s="29"/>
      <c r="T116" s="29"/>
      <c r="U116" s="26"/>
      <c r="V116" s="28"/>
      <c r="Y116" s="29"/>
      <c r="Z116" s="29"/>
      <c r="AA116" s="29"/>
    </row>
    <row r="117" spans="1:27" s="22" customFormat="1" ht="12.75">
      <c r="A117" s="28"/>
      <c r="D117" s="29"/>
      <c r="E117" s="29"/>
      <c r="F117" s="29"/>
      <c r="G117" s="26"/>
      <c r="H117" s="28"/>
      <c r="K117" s="29"/>
      <c r="L117" s="29"/>
      <c r="M117" s="29"/>
      <c r="N117" s="26"/>
      <c r="O117" s="28"/>
      <c r="R117" s="29"/>
      <c r="S117" s="29"/>
      <c r="T117" s="29"/>
      <c r="U117" s="26"/>
      <c r="V117" s="28"/>
      <c r="Y117" s="29"/>
      <c r="Z117" s="29"/>
      <c r="AA117" s="29"/>
    </row>
    <row r="118" spans="1:27" s="22" customFormat="1" ht="12.75">
      <c r="A118" s="28"/>
      <c r="D118" s="29"/>
      <c r="E118" s="29"/>
      <c r="F118" s="29"/>
      <c r="G118" s="26"/>
      <c r="H118" s="28"/>
      <c r="K118" s="29"/>
      <c r="L118" s="29"/>
      <c r="M118" s="29"/>
      <c r="N118" s="26"/>
      <c r="O118" s="28"/>
      <c r="R118" s="29"/>
      <c r="S118" s="29"/>
      <c r="T118" s="29"/>
      <c r="U118" s="26"/>
      <c r="V118" s="28"/>
      <c r="Y118" s="29"/>
      <c r="Z118" s="29"/>
      <c r="AA118" s="29"/>
    </row>
    <row r="119" spans="1:27" s="22" customFormat="1" ht="12.75">
      <c r="A119" s="28"/>
      <c r="D119" s="29"/>
      <c r="E119" s="29"/>
      <c r="F119" s="29"/>
      <c r="G119" s="26"/>
      <c r="H119" s="28"/>
      <c r="K119" s="29"/>
      <c r="L119" s="29"/>
      <c r="M119" s="29"/>
      <c r="N119" s="26"/>
      <c r="O119" s="28"/>
      <c r="R119" s="29"/>
      <c r="S119" s="29"/>
      <c r="T119" s="29"/>
      <c r="U119" s="26"/>
      <c r="V119" s="28"/>
      <c r="Y119" s="29"/>
      <c r="Z119" s="29"/>
      <c r="AA119" s="29"/>
    </row>
    <row r="120" spans="1:27" s="22" customFormat="1" ht="12.75">
      <c r="A120" s="28"/>
      <c r="D120" s="29"/>
      <c r="E120" s="29"/>
      <c r="F120" s="29"/>
      <c r="G120" s="26"/>
      <c r="H120" s="28"/>
      <c r="K120" s="29"/>
      <c r="L120" s="29"/>
      <c r="M120" s="29"/>
      <c r="N120" s="26"/>
      <c r="O120" s="28"/>
      <c r="R120" s="29"/>
      <c r="S120" s="29"/>
      <c r="T120" s="29"/>
      <c r="U120" s="26"/>
      <c r="V120" s="28"/>
      <c r="Y120" s="29"/>
      <c r="Z120" s="29"/>
      <c r="AA120" s="29"/>
    </row>
    <row r="121" spans="1:27" s="22" customFormat="1" ht="12.75">
      <c r="A121" s="28"/>
      <c r="D121" s="29"/>
      <c r="E121" s="29"/>
      <c r="F121" s="29"/>
      <c r="G121" s="26"/>
      <c r="H121" s="28"/>
      <c r="K121" s="29"/>
      <c r="L121" s="29"/>
      <c r="M121" s="29"/>
      <c r="N121" s="26"/>
      <c r="O121" s="28"/>
      <c r="R121" s="29"/>
      <c r="S121" s="29"/>
      <c r="T121" s="29"/>
      <c r="U121" s="26"/>
      <c r="V121" s="28"/>
      <c r="Y121" s="29"/>
      <c r="Z121" s="29"/>
      <c r="AA121" s="29"/>
    </row>
    <row r="122" spans="1:27" s="22" customFormat="1" ht="12.75">
      <c r="A122" s="28"/>
      <c r="D122" s="29"/>
      <c r="E122" s="29"/>
      <c r="F122" s="29"/>
      <c r="G122" s="26"/>
      <c r="H122" s="28"/>
      <c r="K122" s="29"/>
      <c r="L122" s="29"/>
      <c r="M122" s="29"/>
      <c r="N122" s="26"/>
      <c r="O122" s="28"/>
      <c r="R122" s="29"/>
      <c r="S122" s="29"/>
      <c r="T122" s="29"/>
      <c r="U122" s="26"/>
      <c r="V122" s="28"/>
      <c r="Y122" s="29"/>
      <c r="Z122" s="29"/>
      <c r="AA122" s="29"/>
    </row>
    <row r="123" spans="1:27" s="22" customFormat="1" ht="12.75">
      <c r="A123" s="28"/>
      <c r="D123" s="29"/>
      <c r="E123" s="29"/>
      <c r="F123" s="29"/>
      <c r="G123" s="26"/>
      <c r="H123" s="28"/>
      <c r="K123" s="29"/>
      <c r="L123" s="29"/>
      <c r="M123" s="29"/>
      <c r="N123" s="26"/>
      <c r="O123" s="28"/>
      <c r="R123" s="29"/>
      <c r="S123" s="29"/>
      <c r="T123" s="29"/>
      <c r="U123" s="26"/>
      <c r="V123" s="28"/>
      <c r="Y123" s="29"/>
      <c r="Z123" s="29"/>
      <c r="AA123" s="29"/>
    </row>
    <row r="124" spans="1:27" s="22" customFormat="1" ht="12.75">
      <c r="A124" s="28"/>
      <c r="D124" s="29"/>
      <c r="E124" s="29"/>
      <c r="F124" s="29"/>
      <c r="G124" s="26"/>
      <c r="H124" s="28"/>
      <c r="K124" s="29"/>
      <c r="L124" s="29"/>
      <c r="M124" s="29"/>
      <c r="N124" s="26"/>
      <c r="O124" s="28"/>
      <c r="R124" s="29"/>
      <c r="S124" s="29"/>
      <c r="T124" s="29"/>
      <c r="U124" s="26"/>
      <c r="V124" s="28"/>
      <c r="Y124" s="29"/>
      <c r="Z124" s="29"/>
      <c r="AA124" s="29"/>
    </row>
    <row r="125" spans="1:27" s="22" customFormat="1" ht="12.75">
      <c r="A125" s="28"/>
      <c r="D125" s="29"/>
      <c r="E125" s="29"/>
      <c r="F125" s="29"/>
      <c r="G125" s="26"/>
      <c r="H125" s="28"/>
      <c r="K125" s="29"/>
      <c r="L125" s="29"/>
      <c r="M125" s="29"/>
      <c r="N125" s="26"/>
      <c r="O125" s="28"/>
      <c r="R125" s="29"/>
      <c r="S125" s="29"/>
      <c r="T125" s="29"/>
      <c r="U125" s="26"/>
      <c r="V125" s="28"/>
      <c r="Y125" s="29"/>
      <c r="Z125" s="29"/>
      <c r="AA125" s="29"/>
    </row>
    <row r="126" spans="1:27" s="22" customFormat="1" ht="12.75">
      <c r="A126" s="28"/>
      <c r="D126" s="29"/>
      <c r="E126" s="29"/>
      <c r="F126" s="29"/>
      <c r="G126" s="26"/>
      <c r="H126" s="28"/>
      <c r="K126" s="29"/>
      <c r="L126" s="29"/>
      <c r="M126" s="29"/>
      <c r="N126" s="26"/>
      <c r="O126" s="28"/>
      <c r="R126" s="29"/>
      <c r="S126" s="29"/>
      <c r="T126" s="29"/>
      <c r="U126" s="26"/>
      <c r="V126" s="28"/>
      <c r="Y126" s="29"/>
      <c r="Z126" s="29"/>
      <c r="AA126" s="29"/>
    </row>
    <row r="127" spans="1:27" s="22" customFormat="1" ht="12.75">
      <c r="A127" s="28"/>
      <c r="D127" s="29"/>
      <c r="E127" s="29"/>
      <c r="F127" s="29"/>
      <c r="G127" s="26"/>
      <c r="H127" s="28"/>
      <c r="K127" s="29"/>
      <c r="L127" s="29"/>
      <c r="M127" s="29"/>
      <c r="N127" s="26"/>
      <c r="O127" s="28"/>
      <c r="R127" s="29"/>
      <c r="S127" s="29"/>
      <c r="T127" s="29"/>
      <c r="U127" s="26"/>
      <c r="V127" s="28"/>
      <c r="Y127" s="29"/>
      <c r="Z127" s="29"/>
      <c r="AA127" s="29"/>
    </row>
    <row r="128" spans="1:27" s="22" customFormat="1" ht="12.75">
      <c r="A128" s="28"/>
      <c r="D128" s="29"/>
      <c r="E128" s="29"/>
      <c r="F128" s="29"/>
      <c r="G128" s="26"/>
      <c r="H128" s="28"/>
      <c r="K128" s="29"/>
      <c r="L128" s="29"/>
      <c r="M128" s="29"/>
      <c r="N128" s="26"/>
      <c r="O128" s="28"/>
      <c r="R128" s="29"/>
      <c r="S128" s="29"/>
      <c r="T128" s="29"/>
      <c r="U128" s="26"/>
      <c r="V128" s="28"/>
      <c r="Y128" s="29"/>
      <c r="Z128" s="29"/>
      <c r="AA128" s="29"/>
    </row>
    <row r="129" spans="1:27" s="22" customFormat="1" ht="12.75">
      <c r="A129" s="28"/>
      <c r="D129" s="29"/>
      <c r="E129" s="29"/>
      <c r="F129" s="29"/>
      <c r="G129" s="26"/>
      <c r="H129" s="28"/>
      <c r="K129" s="29"/>
      <c r="L129" s="29"/>
      <c r="M129" s="29"/>
      <c r="N129" s="26"/>
      <c r="O129" s="28"/>
      <c r="R129" s="29"/>
      <c r="S129" s="29"/>
      <c r="T129" s="29"/>
      <c r="U129" s="26"/>
      <c r="V129" s="28"/>
      <c r="Y129" s="29"/>
      <c r="Z129" s="29"/>
      <c r="AA129" s="29"/>
    </row>
    <row r="130" spans="1:27" s="22" customFormat="1" ht="12.75">
      <c r="A130" s="28"/>
      <c r="D130" s="29"/>
      <c r="E130" s="29"/>
      <c r="F130" s="29"/>
      <c r="G130" s="26"/>
      <c r="H130" s="28"/>
      <c r="K130" s="29"/>
      <c r="L130" s="29"/>
      <c r="M130" s="29"/>
      <c r="N130" s="26"/>
      <c r="O130" s="28"/>
      <c r="R130" s="29"/>
      <c r="S130" s="29"/>
      <c r="T130" s="29"/>
      <c r="U130" s="26"/>
      <c r="V130" s="28"/>
      <c r="Y130" s="29"/>
      <c r="Z130" s="29"/>
      <c r="AA130" s="29"/>
    </row>
    <row r="131" spans="1:27" s="22" customFormat="1" ht="12.75">
      <c r="A131" s="28"/>
      <c r="D131" s="29"/>
      <c r="E131" s="29"/>
      <c r="F131" s="29"/>
      <c r="G131" s="26"/>
      <c r="H131" s="28"/>
      <c r="K131" s="29"/>
      <c r="L131" s="29"/>
      <c r="M131" s="29"/>
      <c r="N131" s="26"/>
      <c r="O131" s="28"/>
      <c r="R131" s="29"/>
      <c r="S131" s="29"/>
      <c r="T131" s="29"/>
      <c r="U131" s="26"/>
      <c r="V131" s="28"/>
      <c r="Y131" s="29"/>
      <c r="Z131" s="29"/>
      <c r="AA131" s="29"/>
    </row>
    <row r="132" spans="1:27" s="22" customFormat="1" ht="12.75">
      <c r="A132" s="28"/>
      <c r="D132" s="29"/>
      <c r="E132" s="29"/>
      <c r="F132" s="29"/>
      <c r="G132" s="26"/>
      <c r="H132" s="28"/>
      <c r="K132" s="29"/>
      <c r="L132" s="29"/>
      <c r="M132" s="29"/>
      <c r="N132" s="26"/>
      <c r="O132" s="28"/>
      <c r="R132" s="29"/>
      <c r="S132" s="29"/>
      <c r="T132" s="29"/>
      <c r="U132" s="26"/>
      <c r="V132" s="28"/>
      <c r="Y132" s="29"/>
      <c r="Z132" s="29"/>
      <c r="AA132" s="29"/>
    </row>
    <row r="133" spans="1:27" s="22" customFormat="1" ht="12.75">
      <c r="A133" s="28"/>
      <c r="D133" s="29"/>
      <c r="E133" s="29"/>
      <c r="F133" s="29"/>
      <c r="G133" s="26"/>
      <c r="H133" s="28"/>
      <c r="K133" s="29"/>
      <c r="L133" s="29"/>
      <c r="M133" s="29"/>
      <c r="N133" s="26"/>
      <c r="O133" s="28"/>
      <c r="R133" s="29"/>
      <c r="S133" s="29"/>
      <c r="T133" s="29"/>
      <c r="U133" s="26"/>
      <c r="V133" s="28"/>
      <c r="Y133" s="29"/>
      <c r="Z133" s="29"/>
      <c r="AA133" s="29"/>
    </row>
    <row r="134" spans="1:27" s="22" customFormat="1" ht="12.75">
      <c r="A134" s="28"/>
      <c r="D134" s="29"/>
      <c r="E134" s="29"/>
      <c r="F134" s="29"/>
      <c r="G134" s="26"/>
      <c r="H134" s="28"/>
      <c r="K134" s="29"/>
      <c r="L134" s="29"/>
      <c r="M134" s="29"/>
      <c r="N134" s="26"/>
      <c r="O134" s="28"/>
      <c r="R134" s="29"/>
      <c r="S134" s="29"/>
      <c r="T134" s="29"/>
      <c r="U134" s="26"/>
      <c r="V134" s="28"/>
      <c r="Y134" s="29"/>
      <c r="Z134" s="29"/>
      <c r="AA134" s="29"/>
    </row>
    <row r="135" spans="1:27" s="22" customFormat="1" ht="12.75">
      <c r="A135" s="28"/>
      <c r="D135" s="29"/>
      <c r="E135" s="29"/>
      <c r="F135" s="29"/>
      <c r="G135" s="26"/>
      <c r="H135" s="28"/>
      <c r="K135" s="29"/>
      <c r="L135" s="29"/>
      <c r="M135" s="29"/>
      <c r="N135" s="26"/>
      <c r="O135" s="28"/>
      <c r="R135" s="29"/>
      <c r="S135" s="29"/>
      <c r="T135" s="29"/>
      <c r="U135" s="26"/>
      <c r="V135" s="28"/>
      <c r="Y135" s="29"/>
      <c r="Z135" s="29"/>
      <c r="AA135" s="29"/>
    </row>
    <row r="136" spans="1:27" s="22" customFormat="1" ht="12.75">
      <c r="A136" s="28"/>
      <c r="D136" s="29"/>
      <c r="E136" s="29"/>
      <c r="F136" s="29"/>
      <c r="G136" s="26"/>
      <c r="H136" s="28"/>
      <c r="K136" s="29"/>
      <c r="L136" s="29"/>
      <c r="M136" s="29"/>
      <c r="N136" s="26"/>
      <c r="O136" s="28"/>
      <c r="R136" s="29"/>
      <c r="S136" s="29"/>
      <c r="T136" s="29"/>
      <c r="U136" s="26"/>
      <c r="V136" s="28"/>
      <c r="Y136" s="29"/>
      <c r="Z136" s="29"/>
      <c r="AA136" s="29"/>
    </row>
    <row r="137" spans="1:27" s="22" customFormat="1" ht="12.75">
      <c r="A137" s="28"/>
      <c r="D137" s="29"/>
      <c r="E137" s="29"/>
      <c r="F137" s="29"/>
      <c r="G137" s="26"/>
      <c r="H137" s="28"/>
      <c r="K137" s="29"/>
      <c r="L137" s="29"/>
      <c r="M137" s="29"/>
      <c r="N137" s="26"/>
      <c r="O137" s="28"/>
      <c r="R137" s="29"/>
      <c r="S137" s="29"/>
      <c r="T137" s="29"/>
      <c r="U137" s="26"/>
      <c r="V137" s="28"/>
      <c r="Y137" s="29"/>
      <c r="Z137" s="29"/>
      <c r="AA137" s="29"/>
    </row>
    <row r="138" spans="1:27" s="22" customFormat="1" ht="12.75">
      <c r="A138" s="28"/>
      <c r="D138" s="29"/>
      <c r="E138" s="29"/>
      <c r="F138" s="29"/>
      <c r="G138" s="26"/>
      <c r="H138" s="28"/>
      <c r="K138" s="29"/>
      <c r="L138" s="29"/>
      <c r="M138" s="29"/>
      <c r="N138" s="26"/>
      <c r="O138" s="28"/>
      <c r="R138" s="29"/>
      <c r="S138" s="29"/>
      <c r="T138" s="29"/>
      <c r="U138" s="26"/>
      <c r="V138" s="28"/>
      <c r="Y138" s="29"/>
      <c r="Z138" s="29"/>
      <c r="AA138" s="29"/>
    </row>
    <row r="139" spans="1:27" s="22" customFormat="1" ht="12.75">
      <c r="A139" s="28"/>
      <c r="D139" s="29"/>
      <c r="E139" s="29"/>
      <c r="F139" s="29"/>
      <c r="G139" s="26"/>
      <c r="H139" s="28"/>
      <c r="K139" s="29"/>
      <c r="L139" s="29"/>
      <c r="M139" s="29"/>
      <c r="N139" s="26"/>
      <c r="O139" s="28"/>
      <c r="R139" s="29"/>
      <c r="S139" s="29"/>
      <c r="T139" s="29"/>
      <c r="U139" s="26"/>
      <c r="V139" s="28"/>
      <c r="Y139" s="29"/>
      <c r="Z139" s="29"/>
      <c r="AA139" s="29"/>
    </row>
    <row r="140" spans="1:27" s="22" customFormat="1" ht="12.75">
      <c r="A140" s="28"/>
      <c r="D140" s="29"/>
      <c r="E140" s="29"/>
      <c r="F140" s="29"/>
      <c r="G140" s="26"/>
      <c r="H140" s="28"/>
      <c r="K140" s="29"/>
      <c r="L140" s="29"/>
      <c r="M140" s="29"/>
      <c r="N140" s="26"/>
      <c r="O140" s="28"/>
      <c r="R140" s="29"/>
      <c r="S140" s="29"/>
      <c r="T140" s="29"/>
      <c r="U140" s="26"/>
      <c r="V140" s="28"/>
      <c r="Y140" s="29"/>
      <c r="Z140" s="29"/>
      <c r="AA140" s="29"/>
    </row>
    <row r="141" spans="1:27" s="22" customFormat="1" ht="12.75">
      <c r="A141" s="28"/>
      <c r="D141" s="29"/>
      <c r="E141" s="29"/>
      <c r="F141" s="29"/>
      <c r="G141" s="26"/>
      <c r="H141" s="28"/>
      <c r="K141" s="29"/>
      <c r="L141" s="29"/>
      <c r="M141" s="29"/>
      <c r="N141" s="26"/>
      <c r="O141" s="28"/>
      <c r="R141" s="29"/>
      <c r="S141" s="29"/>
      <c r="T141" s="29"/>
      <c r="U141" s="26"/>
      <c r="V141" s="28"/>
      <c r="Y141" s="29"/>
      <c r="Z141" s="29"/>
      <c r="AA141" s="29"/>
    </row>
    <row r="142" spans="1:27" s="22" customFormat="1" ht="12.75">
      <c r="A142" s="28"/>
      <c r="D142" s="29"/>
      <c r="E142" s="29"/>
      <c r="F142" s="29"/>
      <c r="G142" s="26"/>
      <c r="H142" s="28"/>
      <c r="K142" s="29"/>
      <c r="L142" s="29"/>
      <c r="M142" s="29"/>
      <c r="N142" s="26"/>
      <c r="O142" s="28"/>
      <c r="R142" s="29"/>
      <c r="S142" s="29"/>
      <c r="T142" s="29"/>
      <c r="U142" s="26"/>
      <c r="V142" s="28"/>
      <c r="Y142" s="29"/>
      <c r="Z142" s="29"/>
      <c r="AA142" s="29"/>
    </row>
    <row r="143" spans="1:27" s="22" customFormat="1" ht="12.75">
      <c r="A143" s="28"/>
      <c r="D143" s="29"/>
      <c r="E143" s="29"/>
      <c r="F143" s="29"/>
      <c r="G143" s="26"/>
      <c r="H143" s="28"/>
      <c r="K143" s="29"/>
      <c r="L143" s="29"/>
      <c r="M143" s="29"/>
      <c r="N143" s="26"/>
      <c r="O143" s="28"/>
      <c r="R143" s="29"/>
      <c r="S143" s="29"/>
      <c r="T143" s="29"/>
      <c r="U143" s="26"/>
      <c r="V143" s="28"/>
      <c r="Y143" s="29"/>
      <c r="Z143" s="29"/>
      <c r="AA143" s="29"/>
    </row>
    <row r="144" spans="1:27" s="22" customFormat="1" ht="12.75">
      <c r="A144" s="28"/>
      <c r="D144" s="29"/>
      <c r="E144" s="29"/>
      <c r="F144" s="29"/>
      <c r="G144" s="26"/>
      <c r="H144" s="28"/>
      <c r="K144" s="29"/>
      <c r="L144" s="29"/>
      <c r="M144" s="29"/>
      <c r="N144" s="26"/>
      <c r="O144" s="28"/>
      <c r="R144" s="29"/>
      <c r="S144" s="29"/>
      <c r="T144" s="29"/>
      <c r="U144" s="26"/>
      <c r="V144" s="28"/>
      <c r="Y144" s="29"/>
      <c r="Z144" s="29"/>
      <c r="AA144" s="29"/>
    </row>
    <row r="145" spans="1:27" s="22" customFormat="1" ht="12.75">
      <c r="A145" s="28"/>
      <c r="D145" s="29"/>
      <c r="E145" s="29"/>
      <c r="F145" s="29"/>
      <c r="G145" s="26"/>
      <c r="H145" s="28"/>
      <c r="K145" s="29"/>
      <c r="L145" s="29"/>
      <c r="M145" s="29"/>
      <c r="N145" s="26"/>
      <c r="O145" s="28"/>
      <c r="R145" s="29"/>
      <c r="S145" s="29"/>
      <c r="T145" s="29"/>
      <c r="U145" s="26"/>
      <c r="V145" s="28"/>
      <c r="Y145" s="29"/>
      <c r="Z145" s="29"/>
      <c r="AA145" s="29"/>
    </row>
    <row r="146" spans="1:27" s="22" customFormat="1" ht="12.75">
      <c r="A146" s="28"/>
      <c r="D146" s="29"/>
      <c r="E146" s="29"/>
      <c r="F146" s="29"/>
      <c r="G146" s="26"/>
      <c r="H146" s="28"/>
      <c r="K146" s="29"/>
      <c r="L146" s="29"/>
      <c r="M146" s="29"/>
      <c r="N146" s="26"/>
      <c r="O146" s="28"/>
      <c r="R146" s="29"/>
      <c r="S146" s="29"/>
      <c r="T146" s="29"/>
      <c r="U146" s="26"/>
      <c r="V146" s="28"/>
      <c r="Y146" s="29"/>
      <c r="Z146" s="29"/>
      <c r="AA146" s="29"/>
    </row>
    <row r="147" spans="1:27" s="22" customFormat="1" ht="12.75">
      <c r="A147" s="28"/>
      <c r="D147" s="29"/>
      <c r="E147" s="29"/>
      <c r="F147" s="29"/>
      <c r="G147" s="26"/>
      <c r="H147" s="28"/>
      <c r="K147" s="29"/>
      <c r="L147" s="29"/>
      <c r="M147" s="29"/>
      <c r="N147" s="26"/>
      <c r="O147" s="28"/>
      <c r="R147" s="29"/>
      <c r="S147" s="29"/>
      <c r="T147" s="29"/>
      <c r="U147" s="26"/>
      <c r="V147" s="28"/>
      <c r="Y147" s="29"/>
      <c r="Z147" s="29"/>
      <c r="AA147" s="29"/>
    </row>
    <row r="148" spans="1:27" s="22" customFormat="1" ht="12.75">
      <c r="A148" s="28"/>
      <c r="D148" s="29"/>
      <c r="E148" s="29"/>
      <c r="F148" s="29"/>
      <c r="G148" s="26"/>
      <c r="H148" s="28"/>
      <c r="K148" s="29"/>
      <c r="L148" s="29"/>
      <c r="M148" s="29"/>
      <c r="N148" s="26"/>
      <c r="O148" s="28"/>
      <c r="R148" s="29"/>
      <c r="S148" s="29"/>
      <c r="T148" s="29"/>
      <c r="U148" s="26"/>
      <c r="V148" s="28"/>
      <c r="Y148" s="29"/>
      <c r="Z148" s="29"/>
      <c r="AA148" s="29"/>
    </row>
    <row r="149" spans="1:27" s="22" customFormat="1" ht="12.75">
      <c r="A149" s="28"/>
      <c r="D149" s="29"/>
      <c r="E149" s="29"/>
      <c r="F149" s="29"/>
      <c r="G149" s="26"/>
      <c r="H149" s="28"/>
      <c r="K149" s="29"/>
      <c r="L149" s="29"/>
      <c r="M149" s="29"/>
      <c r="N149" s="26"/>
      <c r="O149" s="28"/>
      <c r="R149" s="29"/>
      <c r="S149" s="29"/>
      <c r="T149" s="29"/>
      <c r="U149" s="26"/>
      <c r="V149" s="28"/>
      <c r="Y149" s="29"/>
      <c r="Z149" s="29"/>
      <c r="AA149" s="29"/>
    </row>
    <row r="150" spans="1:27" s="22" customFormat="1" ht="12.75">
      <c r="A150" s="28"/>
      <c r="D150" s="29"/>
      <c r="E150" s="29"/>
      <c r="F150" s="29"/>
      <c r="G150" s="26"/>
      <c r="H150" s="28"/>
      <c r="K150" s="29"/>
      <c r="L150" s="29"/>
      <c r="M150" s="29"/>
      <c r="N150" s="26"/>
      <c r="O150" s="28"/>
      <c r="R150" s="29"/>
      <c r="S150" s="29"/>
      <c r="T150" s="29"/>
      <c r="U150" s="26"/>
      <c r="V150" s="28"/>
      <c r="Y150" s="29"/>
      <c r="Z150" s="29"/>
      <c r="AA150" s="29"/>
    </row>
    <row r="151" spans="1:27" s="22" customFormat="1" ht="12.75">
      <c r="A151" s="28"/>
      <c r="D151" s="29"/>
      <c r="E151" s="29"/>
      <c r="F151" s="29"/>
      <c r="G151" s="26"/>
      <c r="H151" s="28"/>
      <c r="K151" s="29"/>
      <c r="L151" s="29"/>
      <c r="M151" s="29"/>
      <c r="N151" s="26"/>
      <c r="O151" s="28"/>
      <c r="R151" s="29"/>
      <c r="S151" s="29"/>
      <c r="T151" s="29"/>
      <c r="U151" s="26"/>
      <c r="V151" s="28"/>
      <c r="Y151" s="29"/>
      <c r="Z151" s="29"/>
      <c r="AA151" s="29"/>
    </row>
    <row r="152" spans="1:27" s="22" customFormat="1" ht="12.75">
      <c r="A152" s="28"/>
      <c r="D152" s="29"/>
      <c r="E152" s="29"/>
      <c r="F152" s="29"/>
      <c r="G152" s="26"/>
      <c r="H152" s="28"/>
      <c r="K152" s="29"/>
      <c r="L152" s="29"/>
      <c r="M152" s="29"/>
      <c r="N152" s="26"/>
      <c r="O152" s="28"/>
      <c r="R152" s="29"/>
      <c r="S152" s="29"/>
      <c r="T152" s="29"/>
      <c r="U152" s="26"/>
      <c r="V152" s="28"/>
      <c r="Y152" s="29"/>
      <c r="Z152" s="29"/>
      <c r="AA152" s="29"/>
    </row>
    <row r="153" spans="1:27" s="22" customFormat="1" ht="12.75">
      <c r="A153" s="28"/>
      <c r="D153" s="29"/>
      <c r="E153" s="29"/>
      <c r="F153" s="29"/>
      <c r="G153" s="26"/>
      <c r="H153" s="28"/>
      <c r="K153" s="29"/>
      <c r="L153" s="29"/>
      <c r="M153" s="29"/>
      <c r="N153" s="26"/>
      <c r="O153" s="28"/>
      <c r="R153" s="29"/>
      <c r="S153" s="29"/>
      <c r="T153" s="29"/>
      <c r="U153" s="26"/>
      <c r="V153" s="28"/>
      <c r="Y153" s="29"/>
      <c r="Z153" s="29"/>
      <c r="AA153" s="29"/>
    </row>
    <row r="154" spans="1:27" s="22" customFormat="1" ht="12.75">
      <c r="A154" s="28"/>
      <c r="D154" s="29"/>
      <c r="E154" s="29"/>
      <c r="F154" s="29"/>
      <c r="G154" s="26"/>
      <c r="H154" s="28"/>
      <c r="K154" s="29"/>
      <c r="L154" s="29"/>
      <c r="M154" s="29"/>
      <c r="N154" s="26"/>
      <c r="O154" s="28"/>
      <c r="R154" s="29"/>
      <c r="S154" s="29"/>
      <c r="T154" s="29"/>
      <c r="U154" s="26"/>
      <c r="V154" s="28"/>
      <c r="Y154" s="29"/>
      <c r="Z154" s="29"/>
      <c r="AA154" s="29"/>
    </row>
    <row r="155" spans="1:27" s="22" customFormat="1" ht="12.75">
      <c r="A155" s="28"/>
      <c r="D155" s="29"/>
      <c r="E155" s="29"/>
      <c r="F155" s="29"/>
      <c r="G155" s="26"/>
      <c r="H155" s="28"/>
      <c r="K155" s="29"/>
      <c r="L155" s="29"/>
      <c r="M155" s="29"/>
      <c r="N155" s="26"/>
      <c r="O155" s="28"/>
      <c r="R155" s="29"/>
      <c r="S155" s="29"/>
      <c r="T155" s="29"/>
      <c r="U155" s="26"/>
      <c r="V155" s="28"/>
      <c r="Y155" s="29"/>
      <c r="Z155" s="29"/>
      <c r="AA155" s="29"/>
    </row>
    <row r="156" spans="1:27" s="22" customFormat="1" ht="12.75">
      <c r="A156" s="28"/>
      <c r="D156" s="29"/>
      <c r="E156" s="29"/>
      <c r="F156" s="29"/>
      <c r="G156" s="26"/>
      <c r="H156" s="28"/>
      <c r="K156" s="29"/>
      <c r="L156" s="29"/>
      <c r="M156" s="29"/>
      <c r="N156" s="26"/>
      <c r="O156" s="28"/>
      <c r="R156" s="29"/>
      <c r="S156" s="29"/>
      <c r="T156" s="29"/>
      <c r="U156" s="26"/>
      <c r="V156" s="28"/>
      <c r="Y156" s="29"/>
      <c r="Z156" s="29"/>
      <c r="AA156" s="29"/>
    </row>
    <row r="157" spans="1:27" s="22" customFormat="1" ht="12.75">
      <c r="A157" s="28"/>
      <c r="D157" s="29"/>
      <c r="E157" s="29"/>
      <c r="F157" s="29"/>
      <c r="G157" s="26"/>
      <c r="H157" s="28"/>
      <c r="K157" s="29"/>
      <c r="L157" s="29"/>
      <c r="M157" s="29"/>
      <c r="N157" s="26"/>
      <c r="O157" s="28"/>
      <c r="R157" s="29"/>
      <c r="S157" s="29"/>
      <c r="T157" s="29"/>
      <c r="U157" s="26"/>
      <c r="V157" s="28"/>
      <c r="Y157" s="29"/>
      <c r="Z157" s="29"/>
      <c r="AA157" s="29"/>
    </row>
    <row r="158" spans="1:27" s="22" customFormat="1" ht="12.75">
      <c r="A158" s="28"/>
      <c r="D158" s="29"/>
      <c r="E158" s="29"/>
      <c r="F158" s="29"/>
      <c r="G158" s="26"/>
      <c r="H158" s="28"/>
      <c r="K158" s="29"/>
      <c r="L158" s="29"/>
      <c r="M158" s="29"/>
      <c r="N158" s="26"/>
      <c r="O158" s="28"/>
      <c r="R158" s="29"/>
      <c r="S158" s="29"/>
      <c r="T158" s="29"/>
      <c r="U158" s="26"/>
      <c r="V158" s="28"/>
      <c r="Y158" s="29"/>
      <c r="Z158" s="29"/>
      <c r="AA158" s="29"/>
    </row>
    <row r="159" spans="1:27" s="22" customFormat="1" ht="12.75">
      <c r="A159" s="28"/>
      <c r="D159" s="29"/>
      <c r="E159" s="29"/>
      <c r="F159" s="29"/>
      <c r="G159" s="26"/>
      <c r="H159" s="28"/>
      <c r="K159" s="29"/>
      <c r="L159" s="29"/>
      <c r="M159" s="29"/>
      <c r="N159" s="26"/>
      <c r="O159" s="28"/>
      <c r="R159" s="29"/>
      <c r="S159" s="29"/>
      <c r="T159" s="29"/>
      <c r="U159" s="26"/>
      <c r="V159" s="28"/>
      <c r="Y159" s="29"/>
      <c r="Z159" s="29"/>
      <c r="AA159" s="29"/>
    </row>
    <row r="160" spans="1:27" s="22" customFormat="1" ht="12.75">
      <c r="A160" s="28"/>
      <c r="D160" s="29"/>
      <c r="E160" s="29"/>
      <c r="F160" s="29"/>
      <c r="G160" s="26"/>
      <c r="H160" s="28"/>
      <c r="K160" s="29"/>
      <c r="L160" s="29"/>
      <c r="M160" s="29"/>
      <c r="N160" s="26"/>
      <c r="O160" s="28"/>
      <c r="R160" s="29"/>
      <c r="S160" s="29"/>
      <c r="T160" s="29"/>
      <c r="U160" s="26"/>
      <c r="V160" s="28"/>
      <c r="Y160" s="29"/>
      <c r="Z160" s="29"/>
      <c r="AA160" s="29"/>
    </row>
    <row r="161" spans="1:27" s="22" customFormat="1" ht="12.75">
      <c r="A161" s="28"/>
      <c r="D161" s="29"/>
      <c r="E161" s="29"/>
      <c r="F161" s="29"/>
      <c r="G161" s="26"/>
      <c r="H161" s="28"/>
      <c r="K161" s="29"/>
      <c r="L161" s="29"/>
      <c r="M161" s="29"/>
      <c r="N161" s="26"/>
      <c r="O161" s="28"/>
      <c r="R161" s="29"/>
      <c r="S161" s="29"/>
      <c r="T161" s="29"/>
      <c r="U161" s="26"/>
      <c r="V161" s="28"/>
      <c r="Y161" s="29"/>
      <c r="Z161" s="29"/>
      <c r="AA161" s="29"/>
    </row>
    <row r="162" spans="1:27" s="22" customFormat="1" ht="12.75">
      <c r="A162" s="28"/>
      <c r="D162" s="29"/>
      <c r="E162" s="29"/>
      <c r="F162" s="29"/>
      <c r="G162" s="26"/>
      <c r="H162" s="28"/>
      <c r="K162" s="29"/>
      <c r="L162" s="29"/>
      <c r="M162" s="29"/>
      <c r="N162" s="26"/>
      <c r="O162" s="28"/>
      <c r="R162" s="29"/>
      <c r="S162" s="29"/>
      <c r="T162" s="29"/>
      <c r="U162" s="26"/>
      <c r="V162" s="28"/>
      <c r="Y162" s="29"/>
      <c r="Z162" s="29"/>
      <c r="AA162" s="29"/>
    </row>
    <row r="163" spans="1:27" s="22" customFormat="1" ht="12.75">
      <c r="A163" s="28"/>
      <c r="D163" s="29"/>
      <c r="E163" s="29"/>
      <c r="F163" s="29"/>
      <c r="G163" s="26"/>
      <c r="H163" s="28"/>
      <c r="K163" s="29"/>
      <c r="L163" s="29"/>
      <c r="M163" s="29"/>
      <c r="N163" s="26"/>
      <c r="O163" s="28"/>
      <c r="R163" s="29"/>
      <c r="S163" s="29"/>
      <c r="T163" s="29"/>
      <c r="U163" s="26"/>
      <c r="V163" s="28"/>
      <c r="Y163" s="29"/>
      <c r="Z163" s="29"/>
      <c r="AA163" s="29"/>
    </row>
    <row r="164" spans="1:27" s="22" customFormat="1" ht="12.75">
      <c r="A164" s="28"/>
      <c r="D164" s="29"/>
      <c r="E164" s="29"/>
      <c r="F164" s="29"/>
      <c r="G164" s="26"/>
      <c r="H164" s="28"/>
      <c r="K164" s="29"/>
      <c r="L164" s="29"/>
      <c r="M164" s="29"/>
      <c r="N164" s="26"/>
      <c r="O164" s="28"/>
      <c r="R164" s="29"/>
      <c r="S164" s="29"/>
      <c r="T164" s="29"/>
      <c r="U164" s="26"/>
      <c r="V164" s="28"/>
      <c r="Y164" s="29"/>
      <c r="Z164" s="29"/>
      <c r="AA164" s="29"/>
    </row>
    <row r="165" spans="1:27" s="22" customFormat="1" ht="12.75">
      <c r="A165" s="28"/>
      <c r="D165" s="29"/>
      <c r="E165" s="29"/>
      <c r="F165" s="29"/>
      <c r="G165" s="26"/>
      <c r="H165" s="28"/>
      <c r="K165" s="29"/>
      <c r="L165" s="29"/>
      <c r="M165" s="29"/>
      <c r="N165" s="26"/>
      <c r="O165" s="28"/>
      <c r="R165" s="29"/>
      <c r="S165" s="29"/>
      <c r="T165" s="29"/>
      <c r="U165" s="26"/>
      <c r="V165" s="28"/>
      <c r="Y165" s="29"/>
      <c r="Z165" s="29"/>
      <c r="AA165" s="29"/>
    </row>
    <row r="166" spans="1:27" s="22" customFormat="1" ht="12.75">
      <c r="A166" s="28"/>
      <c r="D166" s="29"/>
      <c r="E166" s="29"/>
      <c r="F166" s="29"/>
      <c r="G166" s="26"/>
      <c r="H166" s="28"/>
      <c r="K166" s="29"/>
      <c r="L166" s="29"/>
      <c r="M166" s="29"/>
      <c r="N166" s="26"/>
      <c r="O166" s="28"/>
      <c r="R166" s="29"/>
      <c r="S166" s="29"/>
      <c r="T166" s="29"/>
      <c r="U166" s="26"/>
      <c r="V166" s="28"/>
      <c r="Y166" s="29"/>
      <c r="Z166" s="29"/>
      <c r="AA166" s="29"/>
    </row>
    <row r="167" spans="1:27" s="22" customFormat="1" ht="12.75">
      <c r="A167" s="28"/>
      <c r="D167" s="29"/>
      <c r="E167" s="29"/>
      <c r="F167" s="29"/>
      <c r="G167" s="26"/>
      <c r="H167" s="28"/>
      <c r="K167" s="29"/>
      <c r="L167" s="29"/>
      <c r="M167" s="29"/>
      <c r="N167" s="26"/>
      <c r="O167" s="28"/>
      <c r="R167" s="29"/>
      <c r="S167" s="29"/>
      <c r="T167" s="29"/>
      <c r="U167" s="26"/>
      <c r="V167" s="28"/>
      <c r="Y167" s="29"/>
      <c r="Z167" s="29"/>
      <c r="AA167" s="29"/>
    </row>
    <row r="168" spans="1:27" s="22" customFormat="1" ht="12.75">
      <c r="A168" s="28"/>
      <c r="D168" s="29"/>
      <c r="E168" s="29"/>
      <c r="F168" s="29"/>
      <c r="G168" s="26"/>
      <c r="H168" s="28"/>
      <c r="K168" s="29"/>
      <c r="L168" s="29"/>
      <c r="M168" s="29"/>
      <c r="N168" s="26"/>
      <c r="O168" s="28"/>
      <c r="R168" s="29"/>
      <c r="S168" s="29"/>
      <c r="T168" s="29"/>
      <c r="U168" s="26"/>
      <c r="V168" s="28"/>
      <c r="Y168" s="29"/>
      <c r="Z168" s="29"/>
      <c r="AA168" s="29"/>
    </row>
    <row r="169" spans="1:27" s="22" customFormat="1" ht="12.75">
      <c r="A169" s="28"/>
      <c r="D169" s="29"/>
      <c r="E169" s="29"/>
      <c r="F169" s="29"/>
      <c r="G169" s="26"/>
      <c r="H169" s="28"/>
      <c r="K169" s="29"/>
      <c r="L169" s="29"/>
      <c r="M169" s="29"/>
      <c r="N169" s="26"/>
      <c r="O169" s="28"/>
      <c r="R169" s="29"/>
      <c r="S169" s="29"/>
      <c r="T169" s="29"/>
      <c r="U169" s="26"/>
      <c r="V169" s="28"/>
      <c r="Y169" s="29"/>
      <c r="Z169" s="29"/>
      <c r="AA169" s="29"/>
    </row>
    <row r="170" spans="1:27" s="22" customFormat="1" ht="12.75">
      <c r="A170" s="28"/>
      <c r="D170" s="29"/>
      <c r="E170" s="29"/>
      <c r="F170" s="29"/>
      <c r="G170" s="26"/>
      <c r="H170" s="28"/>
      <c r="K170" s="29"/>
      <c r="L170" s="29"/>
      <c r="M170" s="29"/>
      <c r="N170" s="26"/>
      <c r="O170" s="28"/>
      <c r="R170" s="29"/>
      <c r="S170" s="29"/>
      <c r="T170" s="29"/>
      <c r="U170" s="26"/>
      <c r="V170" s="28"/>
      <c r="Y170" s="29"/>
      <c r="Z170" s="29"/>
      <c r="AA170" s="29"/>
    </row>
    <row r="171" spans="1:27" s="22" customFormat="1" ht="12.75">
      <c r="A171" s="28"/>
      <c r="D171" s="29"/>
      <c r="E171" s="29"/>
      <c r="F171" s="29"/>
      <c r="G171" s="26"/>
      <c r="H171" s="28"/>
      <c r="K171" s="29"/>
      <c r="L171" s="29"/>
      <c r="M171" s="29"/>
      <c r="N171" s="26"/>
      <c r="O171" s="28"/>
      <c r="R171" s="29"/>
      <c r="S171" s="29"/>
      <c r="T171" s="29"/>
      <c r="U171" s="26"/>
      <c r="V171" s="28"/>
      <c r="Y171" s="29"/>
      <c r="Z171" s="29"/>
      <c r="AA171" s="29"/>
    </row>
    <row r="172" spans="1:27" s="22" customFormat="1" ht="12.75">
      <c r="A172" s="28"/>
      <c r="D172" s="29"/>
      <c r="E172" s="29"/>
      <c r="F172" s="29"/>
      <c r="G172" s="26"/>
      <c r="H172" s="28"/>
      <c r="K172" s="29"/>
      <c r="L172" s="29"/>
      <c r="M172" s="29"/>
      <c r="N172" s="26"/>
      <c r="O172" s="28"/>
      <c r="R172" s="29"/>
      <c r="S172" s="29"/>
      <c r="T172" s="29"/>
      <c r="U172" s="26"/>
      <c r="V172" s="28"/>
      <c r="Y172" s="29"/>
      <c r="Z172" s="29"/>
      <c r="AA172" s="29"/>
    </row>
    <row r="173" spans="1:27" s="22" customFormat="1" ht="12.75">
      <c r="A173" s="28"/>
      <c r="D173" s="29"/>
      <c r="E173" s="29"/>
      <c r="F173" s="29"/>
      <c r="G173" s="26"/>
      <c r="H173" s="28"/>
      <c r="K173" s="29"/>
      <c r="L173" s="29"/>
      <c r="M173" s="29"/>
      <c r="N173" s="26"/>
      <c r="O173" s="28"/>
      <c r="R173" s="29"/>
      <c r="S173" s="29"/>
      <c r="T173" s="29"/>
      <c r="U173" s="26"/>
      <c r="V173" s="28"/>
      <c r="Y173" s="29"/>
      <c r="Z173" s="29"/>
      <c r="AA173" s="29"/>
    </row>
    <row r="174" spans="1:27" s="22" customFormat="1" ht="12.75">
      <c r="A174" s="28"/>
      <c r="D174" s="29"/>
      <c r="E174" s="29"/>
      <c r="F174" s="29"/>
      <c r="G174" s="26"/>
      <c r="H174" s="28"/>
      <c r="K174" s="29"/>
      <c r="L174" s="29"/>
      <c r="M174" s="29"/>
      <c r="N174" s="26"/>
      <c r="O174" s="28"/>
      <c r="R174" s="29"/>
      <c r="S174" s="29"/>
      <c r="T174" s="29"/>
      <c r="U174" s="26"/>
      <c r="V174" s="28"/>
      <c r="Y174" s="29"/>
      <c r="Z174" s="29"/>
      <c r="AA174" s="29"/>
    </row>
    <row r="175" spans="1:27" s="22" customFormat="1" ht="12.75">
      <c r="A175" s="28"/>
      <c r="D175" s="29"/>
      <c r="E175" s="29"/>
      <c r="F175" s="29"/>
      <c r="G175" s="26"/>
      <c r="H175" s="28"/>
      <c r="K175" s="29"/>
      <c r="L175" s="29"/>
      <c r="M175" s="29"/>
      <c r="N175" s="26"/>
      <c r="O175" s="28"/>
      <c r="R175" s="29"/>
      <c r="S175" s="29"/>
      <c r="T175" s="29"/>
      <c r="U175" s="26"/>
      <c r="V175" s="28"/>
      <c r="Y175" s="29"/>
      <c r="Z175" s="29"/>
      <c r="AA175" s="29"/>
    </row>
    <row r="176" spans="1:27" s="22" customFormat="1" ht="12.75">
      <c r="A176" s="28"/>
      <c r="D176" s="29"/>
      <c r="E176" s="29"/>
      <c r="F176" s="29"/>
      <c r="G176" s="26"/>
      <c r="H176" s="28"/>
      <c r="K176" s="29"/>
      <c r="L176" s="29"/>
      <c r="M176" s="29"/>
      <c r="N176" s="26"/>
      <c r="O176" s="28"/>
      <c r="R176" s="29"/>
      <c r="S176" s="29"/>
      <c r="T176" s="29"/>
      <c r="U176" s="26"/>
      <c r="V176" s="28"/>
      <c r="Y176" s="29"/>
      <c r="Z176" s="29"/>
      <c r="AA176" s="29"/>
    </row>
    <row r="177" spans="1:27" s="22" customFormat="1" ht="12.75">
      <c r="A177" s="28"/>
      <c r="D177" s="29"/>
      <c r="E177" s="29"/>
      <c r="F177" s="29"/>
      <c r="G177" s="26"/>
      <c r="H177" s="28"/>
      <c r="K177" s="29"/>
      <c r="L177" s="29"/>
      <c r="M177" s="29"/>
      <c r="N177" s="26"/>
      <c r="O177" s="28"/>
      <c r="R177" s="29"/>
      <c r="S177" s="29"/>
      <c r="T177" s="29"/>
      <c r="U177" s="26"/>
      <c r="V177" s="28"/>
      <c r="Y177" s="29"/>
      <c r="Z177" s="29"/>
      <c r="AA177" s="29"/>
    </row>
    <row r="178" spans="1:27" s="22" customFormat="1" ht="12.75">
      <c r="A178" s="28"/>
      <c r="D178" s="29"/>
      <c r="E178" s="29"/>
      <c r="F178" s="29"/>
      <c r="G178" s="26"/>
      <c r="H178" s="28"/>
      <c r="K178" s="29"/>
      <c r="L178" s="29"/>
      <c r="M178" s="29"/>
      <c r="N178" s="26"/>
      <c r="O178" s="28"/>
      <c r="R178" s="29"/>
      <c r="S178" s="29"/>
      <c r="T178" s="29"/>
      <c r="U178" s="26"/>
      <c r="V178" s="28"/>
      <c r="Y178" s="29"/>
      <c r="Z178" s="29"/>
      <c r="AA178" s="29"/>
    </row>
  </sheetData>
  <sheetProtection sheet="1" objects="1" scenarios="1" selectLockedCells="1"/>
  <mergeCells count="18">
    <mergeCell ref="B2:C2"/>
    <mergeCell ref="I2:J2"/>
    <mergeCell ref="K2:M2"/>
    <mergeCell ref="P2:Q2"/>
    <mergeCell ref="R2:T2"/>
    <mergeCell ref="W11:X11"/>
    <mergeCell ref="B11:C11"/>
    <mergeCell ref="D11:F11"/>
    <mergeCell ref="I11:J11"/>
    <mergeCell ref="K11:M11"/>
    <mergeCell ref="R11:T11"/>
    <mergeCell ref="AC3:AD9"/>
    <mergeCell ref="L21:R21"/>
    <mergeCell ref="W2:X2"/>
    <mergeCell ref="Y2:AA2"/>
    <mergeCell ref="D2:F2"/>
    <mergeCell ref="Y11:AA11"/>
    <mergeCell ref="P11:Q11"/>
  </mergeCells>
  <hyperlinks>
    <hyperlink ref="L21" r:id="rId1" display="http://bernard.lefort.pagesperso-orange.fr/"/>
  </hyperlinks>
  <printOptions horizontalCentered="1" verticalCentered="1"/>
  <pageMargins left="0.1" right="0.05" top="0.2755905511811024" bottom="0.5905511811023623" header="0" footer="0"/>
  <pageSetup horizontalDpi="300" verticalDpi="300" orientation="landscape" paperSize="9" scale="86" r:id="rId3"/>
  <headerFooter alignWithMargins="0">
    <oddHeader>&amp;C&amp;A</oddHeader>
    <oddFooter>&amp;CPage &amp;P</oddFooter>
  </headerFooter>
  <rowBreaks count="1" manualBreakCount="1">
    <brk id="19" max="25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>
    <tabColor indexed="63"/>
  </sheetPr>
  <dimension ref="A1:AZ131"/>
  <sheetViews>
    <sheetView zoomScale="90" zoomScaleNormal="90" zoomScalePageLayoutView="0" workbookViewId="0" topLeftCell="A1">
      <pane ySplit="1" topLeftCell="A8" activePane="bottomLeft" state="frozen"/>
      <selection pane="topLeft" activeCell="P6" sqref="P6"/>
      <selection pane="bottomLeft" activeCell="W24" sqref="W24:AA29"/>
    </sheetView>
  </sheetViews>
  <sheetFormatPr defaultColWidth="11.421875" defaultRowHeight="12.75"/>
  <cols>
    <col min="1" max="1" width="2.140625" style="5" customWidth="1"/>
    <col min="2" max="2" width="26.7109375" style="0" customWidth="1"/>
    <col min="3" max="6" width="3.7109375" style="0" customWidth="1"/>
    <col min="7" max="7" width="4.28125" style="0" hidden="1" customWidth="1"/>
    <col min="8" max="8" width="2.140625" style="5" customWidth="1"/>
    <col min="9" max="9" width="27.57421875" style="0" customWidth="1"/>
    <col min="10" max="13" width="3.7109375" style="0" customWidth="1"/>
    <col min="14" max="14" width="4.28125" style="0" hidden="1" customWidth="1"/>
    <col min="15" max="15" width="2.00390625" style="5" customWidth="1"/>
    <col min="16" max="16" width="26.8515625" style="0" customWidth="1"/>
    <col min="17" max="20" width="3.7109375" style="0" customWidth="1"/>
    <col min="21" max="21" width="4.28125" style="0" hidden="1" customWidth="1"/>
    <col min="22" max="22" width="2.00390625" style="5" customWidth="1"/>
    <col min="23" max="23" width="27.28125" style="0" customWidth="1"/>
    <col min="24" max="24" width="6.57421875" style="0" customWidth="1"/>
    <col min="25" max="26" width="3.7109375" style="0" customWidth="1"/>
    <col min="27" max="27" width="4.28125" style="0" customWidth="1"/>
    <col min="28" max="28" width="2.140625" style="5" customWidth="1"/>
    <col min="29" max="41" width="11.57421875" style="21" customWidth="1"/>
    <col min="42" max="45" width="11.57421875" style="5" customWidth="1"/>
  </cols>
  <sheetData>
    <row r="1" spans="9:41" s="5" customFormat="1" ht="27.75" customHeight="1" thickBot="1">
      <c r="I1" s="445" t="s">
        <v>21</v>
      </c>
      <c r="J1" s="445"/>
      <c r="K1" s="445"/>
      <c r="L1" s="445"/>
      <c r="M1" s="445"/>
      <c r="N1" s="445"/>
      <c r="O1" s="445"/>
      <c r="P1" s="445"/>
      <c r="Q1" s="445"/>
      <c r="R1" s="445"/>
      <c r="S1" s="445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</row>
    <row r="2" spans="1:45" s="17" customFormat="1" ht="27" customHeight="1">
      <c r="A2" s="16"/>
      <c r="B2" s="442" t="str">
        <f>'saisie des équipes'!C2</f>
        <v>Poule 1</v>
      </c>
      <c r="C2" s="443"/>
      <c r="D2" s="443"/>
      <c r="E2" s="443"/>
      <c r="F2" s="444"/>
      <c r="G2" s="44"/>
      <c r="H2" s="16"/>
      <c r="I2" s="442" t="str">
        <f>'saisie des équipes'!F2</f>
        <v>Poule 2</v>
      </c>
      <c r="J2" s="443"/>
      <c r="K2" s="443"/>
      <c r="L2" s="443"/>
      <c r="M2" s="444"/>
      <c r="N2" s="44"/>
      <c r="O2" s="16"/>
      <c r="P2" s="442" t="str">
        <f>'saisie des équipes'!I2</f>
        <v>Poule 3</v>
      </c>
      <c r="Q2" s="443"/>
      <c r="R2" s="443"/>
      <c r="S2" s="443"/>
      <c r="T2" s="444"/>
      <c r="U2" s="44"/>
      <c r="V2" s="16"/>
      <c r="W2" s="442" t="str">
        <f>'saisie des équipes'!L2</f>
        <v>Poule 4</v>
      </c>
      <c r="X2" s="443"/>
      <c r="Y2" s="443"/>
      <c r="Z2" s="443"/>
      <c r="AA2" s="444"/>
      <c r="AB2" s="16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16"/>
      <c r="AQ2" s="16"/>
      <c r="AR2" s="16"/>
      <c r="AS2" s="16"/>
    </row>
    <row r="3" spans="1:45" s="2" customFormat="1" ht="97.5" customHeight="1">
      <c r="A3" s="4"/>
      <c r="B3" s="12"/>
      <c r="C3" s="31" t="s">
        <v>0</v>
      </c>
      <c r="D3" s="8" t="s">
        <v>9</v>
      </c>
      <c r="E3" s="8" t="s">
        <v>10</v>
      </c>
      <c r="F3" s="13" t="s">
        <v>11</v>
      </c>
      <c r="G3" s="45"/>
      <c r="H3" s="4"/>
      <c r="I3" s="12"/>
      <c r="J3" s="31" t="s">
        <v>0</v>
      </c>
      <c r="K3" s="8" t="s">
        <v>9</v>
      </c>
      <c r="L3" s="8" t="s">
        <v>10</v>
      </c>
      <c r="M3" s="13" t="s">
        <v>11</v>
      </c>
      <c r="N3" s="45"/>
      <c r="O3" s="4"/>
      <c r="P3" s="12"/>
      <c r="Q3" s="31" t="s">
        <v>0</v>
      </c>
      <c r="R3" s="8" t="s">
        <v>9</v>
      </c>
      <c r="S3" s="8" t="s">
        <v>10</v>
      </c>
      <c r="T3" s="13" t="s">
        <v>11</v>
      </c>
      <c r="U3" s="45"/>
      <c r="V3" s="4"/>
      <c r="W3" s="12"/>
      <c r="X3" s="31" t="s">
        <v>0</v>
      </c>
      <c r="Y3" s="8" t="s">
        <v>9</v>
      </c>
      <c r="Z3" s="8" t="s">
        <v>10</v>
      </c>
      <c r="AA3" s="13" t="s">
        <v>11</v>
      </c>
      <c r="AB3" s="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4"/>
      <c r="AQ3" s="4"/>
      <c r="AR3" s="4"/>
      <c r="AS3" s="4"/>
    </row>
    <row r="4" spans="1:45" s="2" customFormat="1" ht="26.25" customHeight="1">
      <c r="A4" s="4"/>
      <c r="B4" s="48" t="str">
        <f>IF('saisie des équipes'!C4="","",'saisie des équipes'!C4)</f>
        <v>NORD EST MANCEAU</v>
      </c>
      <c r="C4" s="18">
        <f>'saisie des résultats'!L6+'saisie des résultats'!L10+'saisie des résultats'!L14+'saisie des résultats'!L17+'saisie des résultats'!L19</f>
        <v>5</v>
      </c>
      <c r="D4" s="1">
        <f>'saisie des résultats'!F6+'saisie des résultats'!F10+'saisie des résultats'!F14+'saisie des résultats'!F17+'saisie des résultats'!F19</f>
        <v>1</v>
      </c>
      <c r="E4" s="1">
        <f>'saisie des résultats'!H6+'saisie des résultats'!H10+'saisie des résultats'!H14+'saisie des résultats'!H17+'saisie des résultats'!H19</f>
        <v>3</v>
      </c>
      <c r="F4" s="14">
        <f aca="true" t="shared" si="0" ref="F4:F9">D4-E4</f>
        <v>-2</v>
      </c>
      <c r="G4" s="46"/>
      <c r="H4" s="4"/>
      <c r="I4" s="48" t="str">
        <f>IF('saisie des équipes'!F4="","",'saisie des équipes'!F4)</f>
        <v>ANILLE BRAYE</v>
      </c>
      <c r="J4" s="18">
        <f>IF(ISERROR('saisie des résultats'!Z6+'saisie des résultats'!Z10+'saisie des résultats'!Z14+'saisie des résultats'!Z17+'saisie des résultats'!Z19),"",'saisie des résultats'!Z6+'saisie des résultats'!Z10+'saisie des résultats'!Z14+'saisie des résultats'!Z17+'saisie des résultats'!Z19)</f>
        <v>4</v>
      </c>
      <c r="K4" s="1">
        <f>'saisie des résultats'!T6+'saisie des résultats'!T10+'saisie des résultats'!T14+'saisie des résultats'!T17+'saisie des résultats'!T19</f>
        <v>2</v>
      </c>
      <c r="L4" s="1">
        <f>'saisie des résultats'!V6+'saisie des résultats'!V10+'saisie des résultats'!V14+'saisie des résultats'!V17+'saisie des résultats'!V19</f>
        <v>4</v>
      </c>
      <c r="M4" s="14">
        <f aca="true" t="shared" si="1" ref="M4:M9">K4-L4</f>
        <v>-2</v>
      </c>
      <c r="N4" s="46"/>
      <c r="O4" s="4"/>
      <c r="P4" s="48" t="str">
        <f>IF('saisie des équipes'!I4="","",'saisie des équipes'!I4)</f>
        <v>CERANS FOULLETOURTE A</v>
      </c>
      <c r="Q4" s="18">
        <f>IF(ISERROR('saisie des résultats'!AN6+'saisie des résultats'!AN10+'saisie des résultats'!AN14+'saisie des résultats'!AN17+'saisie des résultats'!AN19),"",'saisie des résultats'!AN6+'saisie des résultats'!AN10+'saisie des résultats'!AN14+'saisie des résultats'!AN17+'saisie des résultats'!AN19)</f>
        <v>4</v>
      </c>
      <c r="R4" s="1">
        <f>'saisie des résultats'!AH6+'saisie des résultats'!AH10+'saisie des résultats'!AH14+'saisie des résultats'!AH17+'saisie des résultats'!AH19</f>
        <v>1</v>
      </c>
      <c r="S4" s="1">
        <f>'saisie des résultats'!AJ6+'saisie des résultats'!AJ10+'saisie des résultats'!AJ14+'saisie des résultats'!AJ17+'saisie des résultats'!AJ19</f>
        <v>7</v>
      </c>
      <c r="T4" s="14">
        <f aca="true" t="shared" si="2" ref="T4:T9">R4-S4</f>
        <v>-6</v>
      </c>
      <c r="U4" s="46"/>
      <c r="V4" s="4"/>
      <c r="W4" s="48" t="str">
        <f>IF('saisie des équipes'!L4="","",'saisie des équipes'!L4)</f>
        <v>CERANS FOULLETOURTE B</v>
      </c>
      <c r="X4" s="18">
        <f>IF(ISERROR('saisie des résultats'!BB6+'saisie des résultats'!BB10+'saisie des résultats'!BB14+'saisie des résultats'!BB17+'saisie des résultats'!BB19),"",'saisie des résultats'!BB6+'saisie des résultats'!BB10+'saisie des résultats'!BB14+'saisie des résultats'!BB17+'saisie des résultats'!BB19)</f>
        <v>12</v>
      </c>
      <c r="Y4" s="1">
        <f>'saisie des résultats'!AV6+'saisie des résultats'!AV10+'saisie des résultats'!AV14+'saisie des résultats'!AV17+'saisie des résultats'!AV19</f>
        <v>8</v>
      </c>
      <c r="Z4" s="1">
        <f>'saisie des résultats'!AX6+'saisie des résultats'!AX10+'saisie des résultats'!AX14+'saisie des résultats'!AX17+'saisie des résultats'!AX19</f>
        <v>0</v>
      </c>
      <c r="AA4" s="14">
        <f aca="true" t="shared" si="3" ref="AA4:AA9">Y4-Z4</f>
        <v>8</v>
      </c>
      <c r="AB4" s="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4"/>
      <c r="AQ4" s="4"/>
      <c r="AR4" s="4"/>
      <c r="AS4" s="4"/>
    </row>
    <row r="5" spans="1:45" s="2" customFormat="1" ht="26.25" customHeight="1">
      <c r="A5" s="4"/>
      <c r="B5" s="48" t="str">
        <f>IF('saisie des équipes'!C5="","",'saisie des équipes'!C5)</f>
        <v>POUANCE</v>
      </c>
      <c r="C5" s="18">
        <f>'saisie des résultats'!L7+'saisie des résultats'!L9+'saisie des résultats'!L13+'saisie des résultats'!L20+'saisie des résultats'!N17</f>
        <v>10</v>
      </c>
      <c r="D5" s="1">
        <f>'saisie des résultats'!F7+'saisie des résultats'!F9+'saisie des résultats'!F13+'saisie des résultats'!F20+'saisie des résultats'!H17</f>
        <v>3</v>
      </c>
      <c r="E5" s="1">
        <f>'saisie des résultats'!H7+'saisie des résultats'!H9+'saisie des résultats'!H13+'saisie des résultats'!H20+'saisie des résultats'!F17</f>
        <v>0</v>
      </c>
      <c r="F5" s="14">
        <f t="shared" si="0"/>
        <v>3</v>
      </c>
      <c r="G5" s="46"/>
      <c r="H5" s="4"/>
      <c r="I5" s="48" t="str">
        <f>IF('saisie des équipes'!F5="","",'saisie des équipes'!F5)</f>
        <v>LE LUDE</v>
      </c>
      <c r="J5" s="18">
        <f>'saisie des résultats'!Z7+'saisie des résultats'!Z9+'saisie des résultats'!Z13+'saisie des résultats'!Z20+'saisie des résultats'!AB17</f>
        <v>7</v>
      </c>
      <c r="K5" s="1">
        <f>'saisie des résultats'!T7+'saisie des résultats'!T9+'saisie des résultats'!T13+'saisie des résultats'!T20+'saisie des résultats'!V17</f>
        <v>4</v>
      </c>
      <c r="L5" s="1">
        <f>'saisie des résultats'!V7+'saisie des résultats'!V9+'saisie des résultats'!V13+'saisie des résultats'!V20+'saisie des résultats'!T17</f>
        <v>5</v>
      </c>
      <c r="M5" s="14">
        <f t="shared" si="1"/>
        <v>-1</v>
      </c>
      <c r="N5" s="46"/>
      <c r="O5" s="4"/>
      <c r="P5" s="48" t="str">
        <f>IF('saisie des équipes'!I5="","",'saisie des équipes'!I5)</f>
        <v>LA BAZOGE</v>
      </c>
      <c r="Q5" s="18">
        <f>'saisie des résultats'!AN7+'saisie des résultats'!AN9+'saisie des résultats'!AN13+'saisie des résultats'!AN20+'saisie des résultats'!AP17</f>
        <v>4</v>
      </c>
      <c r="R5" s="1">
        <f>'saisie des résultats'!AH7+'saisie des résultats'!AH9+'saisie des résultats'!AH13+'saisie des résultats'!AH20+'saisie des résultats'!AJ17</f>
        <v>1</v>
      </c>
      <c r="S5" s="1">
        <f>'saisie des résultats'!AJ7+'saisie des résultats'!AJ9+'saisie des résultats'!AJ13+'saisie des résultats'!AJ20+'saisie des résultats'!AH17</f>
        <v>4</v>
      </c>
      <c r="T5" s="14">
        <f t="shared" si="2"/>
        <v>-3</v>
      </c>
      <c r="U5" s="46"/>
      <c r="V5" s="4"/>
      <c r="W5" s="48" t="str">
        <f>IF('saisie des équipes'!L5="","",'saisie des équipes'!L5)</f>
        <v>EXEMPT</v>
      </c>
      <c r="X5" s="18">
        <f>'saisie des résultats'!BB7+'saisie des résultats'!BB9+'saisie des résultats'!BB13+'saisie des résultats'!BB20+'saisie des résultats'!BD17</f>
        <v>3</v>
      </c>
      <c r="Y5" s="1">
        <f>'saisie des résultats'!AV7+'saisie des résultats'!AV9+'saisie des résultats'!AV13+'saisie des résultats'!AV20+'saisie des résultats'!AX17</f>
        <v>0</v>
      </c>
      <c r="Z5" s="1">
        <f>'saisie des résultats'!AX7+'saisie des résultats'!AX9+'saisie des résultats'!AX13+'saisie des résultats'!AX20+'saisie des résultats'!AV17</f>
        <v>9</v>
      </c>
      <c r="AA5" s="14">
        <f t="shared" si="3"/>
        <v>-9</v>
      </c>
      <c r="AB5" s="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4"/>
      <c r="AQ5" s="4"/>
      <c r="AR5" s="4"/>
      <c r="AS5" s="4"/>
    </row>
    <row r="6" spans="1:45" s="2" customFormat="1" ht="26.25" customHeight="1">
      <c r="A6" s="4"/>
      <c r="B6" s="48" t="str">
        <f>IF('saisie des équipes'!C6="","",'saisie des équipes'!C6)</f>
        <v>SABLE</v>
      </c>
      <c r="C6" s="18">
        <f>'saisie des résultats'!L8+'saisie des résultats'!L12+'saisie des résultats'!L16+'saisie des résultats'!N10+'saisie des résultats'!N20</f>
        <v>4</v>
      </c>
      <c r="D6" s="1">
        <f>'saisie des résultats'!F8+'saisie des résultats'!F12+'saisie des résultats'!F16+'saisie des résultats'!H10+'saisie des résultats'!H20</f>
        <v>0</v>
      </c>
      <c r="E6" s="1">
        <f>'saisie des résultats'!H8+'saisie des résultats'!H12+'saisie des résultats'!H16+'saisie des résultats'!F10+'saisie des résultats'!F20</f>
        <v>4</v>
      </c>
      <c r="F6" s="14">
        <f t="shared" si="0"/>
        <v>-4</v>
      </c>
      <c r="G6" s="46"/>
      <c r="H6" s="4"/>
      <c r="I6" s="48" t="str">
        <f>IF('saisie des équipes'!F6="","",'saisie des équipes'!F6)</f>
        <v>ANTONY SPORTS</v>
      </c>
      <c r="J6" s="18">
        <f>'saisie des résultats'!Z8+'saisie des résultats'!Z12+'saisie des résultats'!Z16+'saisie des résultats'!AB10+'saisie des résultats'!AB20</f>
        <v>12</v>
      </c>
      <c r="K6" s="1">
        <f>'saisie des résultats'!T8+'saisie des résultats'!T12+'saisie des résultats'!T16+'saisie des résultats'!V10+'saisie des résultats'!V20</f>
        <v>5</v>
      </c>
      <c r="L6" s="1">
        <f>'saisie des résultats'!V8+'saisie des résultats'!V12+'saisie des résultats'!V16+'saisie des résultats'!T10+'saisie des résultats'!T20</f>
        <v>1</v>
      </c>
      <c r="M6" s="14">
        <f t="shared" si="1"/>
        <v>4</v>
      </c>
      <c r="N6" s="46"/>
      <c r="O6" s="4"/>
      <c r="P6" s="48" t="str">
        <f>IF('saisie des équipes'!I6="","",'saisie des équipes'!I6)</f>
        <v>MAMERS</v>
      </c>
      <c r="Q6" s="18">
        <f>'saisie des résultats'!AN8+'saisie des résultats'!AN12+'saisie des résultats'!AN16+'saisie des résultats'!AP10+'saisie des résultats'!AP20</f>
        <v>9</v>
      </c>
      <c r="R6" s="1">
        <f>'saisie des résultats'!AH8+'saisie des résultats'!AH12+'saisie des résultats'!AH16+'saisie des résultats'!AJ10+'saisie des résultats'!AJ20</f>
        <v>6</v>
      </c>
      <c r="S6" s="1">
        <f>'saisie des résultats'!AJ8+'saisie des résultats'!AJ12+'saisie des résultats'!AJ16+'saisie des résultats'!AH10+'saisie des résultats'!AH20</f>
        <v>3</v>
      </c>
      <c r="T6" s="14">
        <f t="shared" si="2"/>
        <v>3</v>
      </c>
      <c r="U6" s="46"/>
      <c r="V6" s="4"/>
      <c r="W6" s="48" t="str">
        <f>IF('saisie des équipes'!L6="","",'saisie des équipes'!L6)</f>
        <v>GUECELARD B</v>
      </c>
      <c r="X6" s="18">
        <f>'saisie des résultats'!BB8+'saisie des résultats'!BB12+'saisie des résultats'!BB16+'saisie des résultats'!BD10+'saisie des résultats'!BD20</f>
        <v>9</v>
      </c>
      <c r="Y6" s="1">
        <f>'saisie des résultats'!AV8+'saisie des résultats'!AV12+'saisie des résultats'!AV16+'saisie des résultats'!AX10+'saisie des résultats'!AX20</f>
        <v>4</v>
      </c>
      <c r="Z6" s="1">
        <f>'saisie des résultats'!AX8+'saisie des résultats'!AX12+'saisie des résultats'!AX16+'saisie des résultats'!AV10+'saisie des résultats'!AV20</f>
        <v>3</v>
      </c>
      <c r="AA6" s="14">
        <f t="shared" si="3"/>
        <v>1</v>
      </c>
      <c r="AB6" s="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4"/>
      <c r="AQ6" s="4"/>
      <c r="AR6" s="4"/>
      <c r="AS6" s="4"/>
    </row>
    <row r="7" spans="1:45" s="2" customFormat="1" ht="26.25" customHeight="1">
      <c r="A7" s="4"/>
      <c r="B7" s="48" t="str">
        <f>IF('saisie des équipes'!C7="","",'saisie des équipes'!C7)</f>
        <v>ALPES MANCELLES</v>
      </c>
      <c r="C7" s="18">
        <f>'saisie des résultats'!L11+'saisie des résultats'!L15+'saisie des résultats'!N8+'saisie des résultats'!N13+'saisie des résultats'!N19</f>
        <v>8</v>
      </c>
      <c r="D7" s="1">
        <f>'saisie des résultats'!F11+'saisie des résultats'!F15+'saisie des résultats'!H8+'saisie des résultats'!H13+'saisie des résultats'!H19</f>
        <v>4</v>
      </c>
      <c r="E7" s="1">
        <f>'saisie des résultats'!H11+'saisie des résultats'!H15+'saisie des résultats'!F8+'saisie des résultats'!F13+'saisie des résultats'!F19</f>
        <v>1</v>
      </c>
      <c r="F7" s="14">
        <f t="shared" si="0"/>
        <v>3</v>
      </c>
      <c r="G7" s="46"/>
      <c r="H7" s="4"/>
      <c r="I7" s="48" t="str">
        <f>IF('saisie des équipes'!F7="","",'saisie des équipes'!F7)</f>
        <v>VEGRE &amp; CHAMPAGNE</v>
      </c>
      <c r="J7" s="18">
        <f>'saisie des résultats'!Z11+'saisie des résultats'!Z15+'saisie des résultats'!AB8+'saisie des résultats'!AB13+'saisie des résultats'!AB19</f>
        <v>6</v>
      </c>
      <c r="K7" s="1">
        <f>'saisie des résultats'!T11+'saisie des résultats'!T15+'saisie des résultats'!V8+'saisie des résultats'!V13+'saisie des résultats'!V19</f>
        <v>3</v>
      </c>
      <c r="L7" s="1">
        <f>'saisie des résultats'!V11+'saisie des résultats'!V15+'saisie des résultats'!T8+'saisie des résultats'!T13+'saisie des résultats'!T19</f>
        <v>4</v>
      </c>
      <c r="M7" s="14">
        <f t="shared" si="1"/>
        <v>-1</v>
      </c>
      <c r="N7" s="46"/>
      <c r="O7" s="4"/>
      <c r="P7" s="48" t="str">
        <f>IF('saisie des équipes'!I7="","",'saisie des équipes'!I7)</f>
        <v>MULSANNE TELOCHE</v>
      </c>
      <c r="Q7" s="18">
        <f>'saisie des résultats'!AN11+'saisie des résultats'!AN15+'saisie des résultats'!AP8+'saisie des résultats'!AP13+'saisie des résultats'!AP19</f>
        <v>12</v>
      </c>
      <c r="R7" s="1">
        <f>'saisie des résultats'!AH11+'saisie des résultats'!AH15+'saisie des résultats'!AJ8+'saisie des résultats'!AJ13+'saisie des résultats'!AJ19</f>
        <v>6</v>
      </c>
      <c r="S7" s="1">
        <f>'saisie des résultats'!AJ11+'saisie des résultats'!AJ15+'saisie des résultats'!AH8+'saisie des résultats'!AH13+'saisie des résultats'!AH19</f>
        <v>0</v>
      </c>
      <c r="T7" s="14">
        <f t="shared" si="2"/>
        <v>6</v>
      </c>
      <c r="U7" s="46"/>
      <c r="V7" s="4"/>
      <c r="W7" s="48" t="str">
        <f>IF('saisie des équipes'!L7="","",'saisie des équipes'!L7)</f>
        <v>US ARNAGE PONTLIEUE</v>
      </c>
      <c r="X7" s="18">
        <f>'saisie des résultats'!BB11+'saisie des résultats'!BB15+'saisie des résultats'!BD8+'saisie des résultats'!BD13+'saisie des résultats'!BD19</f>
        <v>6</v>
      </c>
      <c r="Y7" s="1">
        <f>'saisie des résultats'!AV11+'saisie des résultats'!AV15+'saisie des résultats'!AX8+'saisie des résultats'!AX13+'saisie des résultats'!AX19</f>
        <v>3</v>
      </c>
      <c r="Z7" s="1">
        <f>'saisie des résultats'!AX11+'saisie des résultats'!AX15+'saisie des résultats'!AV8+'saisie des résultats'!AV13+'saisie des résultats'!AV19</f>
        <v>3</v>
      </c>
      <c r="AA7" s="14">
        <f t="shared" si="3"/>
        <v>0</v>
      </c>
      <c r="AB7" s="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4"/>
      <c r="AQ7" s="4"/>
      <c r="AR7" s="4"/>
      <c r="AS7" s="4"/>
    </row>
    <row r="8" spans="1:45" s="2" customFormat="1" ht="26.25" customHeight="1">
      <c r="A8" s="4"/>
      <c r="B8" s="48">
        <f>IF('saisie des équipes'!C8="","",'saisie des équipes'!C8)</f>
      </c>
      <c r="C8" s="20">
        <f>'saisie des résultats'!N7+'saisie des résultats'!N11+'saisie des résultats'!N14+'saisie des résultats'!N16+'saisie des résultats'!L18</f>
        <v>0</v>
      </c>
      <c r="D8" s="1">
        <f>'saisie des résultats'!H7+'saisie des résultats'!H11+'saisie des résultats'!H14+'saisie des résultats'!H16+'saisie des résultats'!F18</f>
        <v>0</v>
      </c>
      <c r="E8" s="1">
        <f>'saisie des résultats'!F7+'saisie des résultats'!F11+'saisie des résultats'!F14+'saisie des résultats'!F16+'saisie des résultats'!H18</f>
        <v>0</v>
      </c>
      <c r="F8" s="14">
        <f t="shared" si="0"/>
        <v>0</v>
      </c>
      <c r="G8" s="46"/>
      <c r="H8" s="4"/>
      <c r="I8" s="48">
        <f>IF('saisie des équipes'!F8="","",'saisie des équipes'!F8)</f>
      </c>
      <c r="J8" s="18">
        <f>'saisie des résultats'!Z18+'saisie des résultats'!AB7+'saisie des résultats'!AB14+'saisie des résultats'!AB16+'saisie des résultats'!AB11</f>
        <v>0</v>
      </c>
      <c r="K8" s="1">
        <f>'saisie des résultats'!V7+'saisie des résultats'!V11+'saisie des résultats'!V14+'saisie des résultats'!V16+'saisie des résultats'!T18</f>
        <v>0</v>
      </c>
      <c r="L8" s="1">
        <f>'saisie des résultats'!V18+'saisie des résultats'!T7+'saisie des résultats'!T11+'saisie des résultats'!T14+'saisie des résultats'!T16</f>
        <v>0</v>
      </c>
      <c r="M8" s="14">
        <f t="shared" si="1"/>
        <v>0</v>
      </c>
      <c r="N8" s="46"/>
      <c r="O8" s="4"/>
      <c r="P8" s="48">
        <f>IF('saisie des équipes'!I8="","",'saisie des équipes'!I8)</f>
      </c>
      <c r="Q8" s="18">
        <f>'saisie des résultats'!AN18+'saisie des résultats'!AP7+'saisie des résultats'!AP14+'saisie des résultats'!AP16+'saisie des résultats'!AP11</f>
        <v>0</v>
      </c>
      <c r="R8" s="1">
        <f>'saisie des résultats'!AH18+'saisie des résultats'!AJ7+'saisie des résultats'!AJ11+'saisie des résultats'!AJ14+'saisie des résultats'!AJ16</f>
        <v>0</v>
      </c>
      <c r="S8" s="1">
        <f>'saisie des résultats'!AH7+'saisie des résultats'!AH11+'saisie des résultats'!AH14+'saisie des résultats'!AH16+'saisie des résultats'!AJ18</f>
        <v>0</v>
      </c>
      <c r="T8" s="14">
        <f t="shared" si="2"/>
        <v>0</v>
      </c>
      <c r="U8" s="46"/>
      <c r="V8" s="4"/>
      <c r="W8" s="48">
        <f>IF('saisie des équipes'!L8="","",'saisie des équipes'!L8)</f>
      </c>
      <c r="X8" s="18">
        <f>'saisie des résultats'!BB18+'saisie des résultats'!BD7+'saisie des résultats'!BD14+'saisie des résultats'!BD16+'saisie des résultats'!BD11</f>
        <v>0</v>
      </c>
      <c r="Y8" s="1">
        <f>'saisie des résultats'!AX7+'saisie des résultats'!AX11+'saisie des résultats'!AX14+'saisie des résultats'!AX16+'saisie des résultats'!AV18</f>
        <v>0</v>
      </c>
      <c r="Z8" s="1">
        <f>'saisie des résultats'!AX18+'saisie des résultats'!AV7+'saisie des résultats'!AV11+'saisie des résultats'!AV14+'saisie des résultats'!AV16</f>
        <v>0</v>
      </c>
      <c r="AA8" s="14">
        <f t="shared" si="3"/>
        <v>0</v>
      </c>
      <c r="AB8" s="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4"/>
      <c r="AQ8" s="4"/>
      <c r="AR8" s="4"/>
      <c r="AS8" s="4"/>
    </row>
    <row r="9" spans="2:27" ht="26.25" customHeight="1" thickBot="1">
      <c r="B9" s="48">
        <f>IF('saisie des équipes'!C9="","",'saisie des équipes'!C9)</f>
      </c>
      <c r="C9" s="19">
        <f>'saisie des résultats'!N6+'saisie des résultats'!N9+'saisie des résultats'!N12+'saisie des résultats'!N15+'saisie des résultats'!N18</f>
        <v>0</v>
      </c>
      <c r="D9" s="7">
        <f>'saisie des résultats'!H6+'saisie des résultats'!H9+'saisie des résultats'!H12+'saisie des résultats'!H15+'saisie des résultats'!H18</f>
        <v>0</v>
      </c>
      <c r="E9" s="7">
        <f>'saisie des résultats'!F6+'saisie des résultats'!F9+'saisie des résultats'!F12+'saisie des résultats'!F15+'saisie des résultats'!F18</f>
        <v>0</v>
      </c>
      <c r="F9" s="15">
        <f t="shared" si="0"/>
        <v>0</v>
      </c>
      <c r="G9" s="46"/>
      <c r="I9" s="48">
        <f>IF('saisie des équipes'!F9="","",'saisie des équipes'!F9)</f>
      </c>
      <c r="J9" s="19">
        <f>'saisie des résultats'!AB6+'saisie des résultats'!AB9+'saisie des résultats'!AB12+'saisie des résultats'!AB15+'saisie des résultats'!AB18</f>
        <v>0</v>
      </c>
      <c r="K9" s="7">
        <f>'saisie des résultats'!V6+'saisie des résultats'!V9+'saisie des résultats'!V12+'saisie des résultats'!V15+'saisie des résultats'!V18</f>
        <v>0</v>
      </c>
      <c r="L9" s="7">
        <f>'saisie des résultats'!T6+'saisie des résultats'!T9+'saisie des résultats'!T12+'saisie des résultats'!T15+'saisie des résultats'!T18</f>
        <v>0</v>
      </c>
      <c r="M9" s="15">
        <f t="shared" si="1"/>
        <v>0</v>
      </c>
      <c r="N9" s="46"/>
      <c r="P9" s="48">
        <f>IF('saisie des équipes'!I9="","",'saisie des équipes'!I9)</f>
      </c>
      <c r="Q9" s="19">
        <f>'saisie des résultats'!AP6+'saisie des résultats'!AP9+'saisie des résultats'!AP12+'saisie des résultats'!AP15+'saisie des résultats'!AP18</f>
        <v>0</v>
      </c>
      <c r="R9" s="7">
        <f>'saisie des résultats'!AJ6+'saisie des résultats'!AJ9+'saisie des résultats'!AJ12+'saisie des résultats'!AJ15+'saisie des résultats'!AJ18</f>
        <v>0</v>
      </c>
      <c r="S9" s="7">
        <f>'saisie des résultats'!AH6+'saisie des résultats'!AH9+'saisie des résultats'!AH12+'saisie des résultats'!AH15+'saisie des résultats'!AH18</f>
        <v>0</v>
      </c>
      <c r="T9" s="15">
        <f t="shared" si="2"/>
        <v>0</v>
      </c>
      <c r="U9" s="46"/>
      <c r="W9" s="48">
        <f>IF('saisie des équipes'!L9="","",'saisie des équipes'!L9)</f>
      </c>
      <c r="X9" s="19">
        <f>'saisie des résultats'!BD6+'saisie des résultats'!BD9+'saisie des résultats'!BD12+'saisie des résultats'!BD15+'saisie des résultats'!BD18</f>
        <v>0</v>
      </c>
      <c r="Y9" s="7">
        <f>'saisie des résultats'!AX6+'saisie des résultats'!AX9+'saisie des résultats'!AX12+'saisie des résultats'!AX15+'saisie des résultats'!AX18</f>
        <v>0</v>
      </c>
      <c r="Z9" s="7">
        <f>'saisie des résultats'!AV6+'saisie des résultats'!AV9+'saisie des résultats'!AV12+'saisie des résultats'!AV15+'saisie des résultats'!AV18</f>
        <v>0</v>
      </c>
      <c r="AA9" s="15">
        <f t="shared" si="3"/>
        <v>0</v>
      </c>
    </row>
    <row r="10" spans="2:27" ht="9.75" customHeight="1" thickBot="1"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</row>
    <row r="11" spans="2:27" ht="14.25" customHeight="1" hidden="1"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</row>
    <row r="12" spans="2:27" ht="14.25" customHeight="1" hidden="1"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</row>
    <row r="13" spans="2:27" ht="14.25" customHeight="1" hidden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</row>
    <row r="14" spans="2:27" ht="14.25" customHeight="1" hidden="1"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</row>
    <row r="15" spans="2:27" ht="14.25" customHeight="1" hidden="1"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</row>
    <row r="16" spans="2:27" ht="14.25" customHeight="1" hidden="1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</row>
    <row r="17" spans="2:27" ht="14.25" customHeight="1" hidden="1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</row>
    <row r="18" spans="2:27" ht="14.25" customHeight="1" hidden="1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</row>
    <row r="19" spans="2:41" s="5" customFormat="1" ht="14.25" customHeight="1" hidden="1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2:41" s="5" customFormat="1" ht="14.25" customHeight="1" hidden="1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1:28" s="21" customFormat="1" ht="13.5" customHeight="1" hidden="1" thickBot="1">
      <c r="A21" s="5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5"/>
    </row>
    <row r="22" spans="1:45" s="17" customFormat="1" ht="27" customHeight="1">
      <c r="A22" s="16"/>
      <c r="B22" s="442" t="str">
        <f>'saisie des équipes'!C13</f>
        <v>Poule 5</v>
      </c>
      <c r="C22" s="443"/>
      <c r="D22" s="443"/>
      <c r="E22" s="443"/>
      <c r="F22" s="444"/>
      <c r="G22" s="44"/>
      <c r="H22" s="16"/>
      <c r="I22" s="442" t="str">
        <f>'saisie des équipes'!F13</f>
        <v>Poule 6</v>
      </c>
      <c r="J22" s="443"/>
      <c r="K22" s="443"/>
      <c r="L22" s="443"/>
      <c r="M22" s="444"/>
      <c r="N22" s="44"/>
      <c r="O22" s="16"/>
      <c r="P22" s="442" t="str">
        <f>'saisie des équipes'!I13</f>
        <v>Poule 7</v>
      </c>
      <c r="Q22" s="443"/>
      <c r="R22" s="443"/>
      <c r="S22" s="443"/>
      <c r="T22" s="444"/>
      <c r="U22" s="44"/>
      <c r="V22" s="16"/>
      <c r="W22" s="442" t="str">
        <f>'saisie des équipes'!L13</f>
        <v>Poule 8</v>
      </c>
      <c r="X22" s="443"/>
      <c r="Y22" s="443"/>
      <c r="Z22" s="443"/>
      <c r="AA22" s="444"/>
      <c r="AB22" s="5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16"/>
      <c r="AQ22" s="16"/>
      <c r="AR22" s="16"/>
      <c r="AS22" s="16"/>
    </row>
    <row r="23" spans="1:45" s="2" customFormat="1" ht="97.5" customHeight="1">
      <c r="A23" s="4"/>
      <c r="B23" s="12"/>
      <c r="C23" s="31" t="s">
        <v>0</v>
      </c>
      <c r="D23" s="8" t="s">
        <v>9</v>
      </c>
      <c r="E23" s="8" t="s">
        <v>10</v>
      </c>
      <c r="F23" s="13" t="s">
        <v>11</v>
      </c>
      <c r="G23" s="45"/>
      <c r="H23" s="4"/>
      <c r="I23" s="12"/>
      <c r="J23" s="31" t="s">
        <v>0</v>
      </c>
      <c r="K23" s="8" t="s">
        <v>9</v>
      </c>
      <c r="L23" s="8" t="s">
        <v>10</v>
      </c>
      <c r="M23" s="13" t="s">
        <v>11</v>
      </c>
      <c r="N23" s="45"/>
      <c r="O23" s="4"/>
      <c r="P23" s="12"/>
      <c r="Q23" s="31" t="s">
        <v>0</v>
      </c>
      <c r="R23" s="8" t="s">
        <v>9</v>
      </c>
      <c r="S23" s="8" t="s">
        <v>10</v>
      </c>
      <c r="T23" s="13" t="s">
        <v>11</v>
      </c>
      <c r="U23" s="45"/>
      <c r="V23" s="4"/>
      <c r="W23" s="12"/>
      <c r="X23" s="31" t="s">
        <v>0</v>
      </c>
      <c r="Y23" s="8" t="s">
        <v>9</v>
      </c>
      <c r="Z23" s="8" t="s">
        <v>10</v>
      </c>
      <c r="AA23" s="13" t="s">
        <v>11</v>
      </c>
      <c r="AB23" s="16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4"/>
      <c r="AQ23" s="4"/>
      <c r="AR23" s="4"/>
      <c r="AS23" s="4"/>
    </row>
    <row r="24" spans="1:45" s="2" customFormat="1" ht="26.25" customHeight="1">
      <c r="A24" s="4"/>
      <c r="B24" s="48" t="str">
        <f>IF('saisie des équipes'!C15="","",'saisie des équipes'!C15)</f>
        <v>HERMINE ST OUEN</v>
      </c>
      <c r="C24" s="18">
        <f>'saisie des résultats'!L26+'saisie des résultats'!L30+'saisie des résultats'!L34+'saisie des résultats'!L37+'saisie des résultats'!L39</f>
        <v>6</v>
      </c>
      <c r="D24" s="1">
        <f>'saisie des résultats'!F26+'saisie des résultats'!F30+'saisie des résultats'!F34+'saisie des résultats'!F37+'saisie des résultats'!F39</f>
        <v>3</v>
      </c>
      <c r="E24" s="1">
        <f>'saisie des résultats'!H26+'saisie des résultats'!H30+'saisie des résultats'!H34+'saisie des résultats'!H37+'saisie des résultats'!H39</f>
        <v>4</v>
      </c>
      <c r="F24" s="14">
        <f aca="true" t="shared" si="4" ref="F24:F29">D24-E24</f>
        <v>-1</v>
      </c>
      <c r="G24" s="46"/>
      <c r="H24" s="4"/>
      <c r="I24" s="48" t="str">
        <f>IF('saisie des équipes'!F15="","",'saisie des équipes'!F15)</f>
        <v>ANTONNIERE</v>
      </c>
      <c r="J24" s="18">
        <f>IF(ISERROR('saisie des résultats'!Z26+'saisie des résultats'!Z30+'saisie des résultats'!Z34+'saisie des résultats'!Z37+'saisie des résultats'!Z39),"",'saisie des résultats'!Z26+'saisie des résultats'!Z30+'saisie des résultats'!Z34+'saisie des résultats'!Z37+'saisie des résultats'!Z39)</f>
        <v>7</v>
      </c>
      <c r="K24" s="1">
        <f>'saisie des résultats'!T26+'saisie des résultats'!T30+'saisie des résultats'!T34+'saisie des résultats'!T37+'saisie des résultats'!T39</f>
        <v>3</v>
      </c>
      <c r="L24" s="1">
        <f>'saisie des résultats'!V26+'saisie des résultats'!V30+'saisie des résultats'!V34+'saisie des résultats'!V37+'saisie des résultats'!V39</f>
        <v>1</v>
      </c>
      <c r="M24" s="14">
        <f aca="true" t="shared" si="5" ref="M24:M29">K24-L24</f>
        <v>2</v>
      </c>
      <c r="N24" s="46"/>
      <c r="O24" s="4"/>
      <c r="P24" s="48" t="str">
        <f>IF('saisie des équipes'!I15="","",'saisie des équipes'!I15)</f>
        <v>CHAMPFLEUR</v>
      </c>
      <c r="Q24" s="18">
        <f>IF(ISERROR('saisie des résultats'!AN26+'saisie des résultats'!AN30+'saisie des résultats'!AN34+'saisie des résultats'!AN37+'saisie des résultats'!AN39),"",'saisie des résultats'!AN26+'saisie des résultats'!AN30+'saisie des résultats'!AN34+'saisie des résultats'!AN37+'saisie des résultats'!AN39)</f>
        <v>7</v>
      </c>
      <c r="R24" s="1">
        <f>'saisie des résultats'!AH26+'saisie des résultats'!AH30+'saisie des résultats'!AH34+'saisie des résultats'!AH37+'saisie des résultats'!AH39</f>
        <v>1</v>
      </c>
      <c r="S24" s="1">
        <f>'saisie des résultats'!AJ26+'saisie des résultats'!AJ30+'saisie des résultats'!AJ34+'saisie des résultats'!AJ37+'saisie des résultats'!AJ39</f>
        <v>2</v>
      </c>
      <c r="T24" s="14">
        <f aca="true" t="shared" si="6" ref="T24:T29">R24-S24</f>
        <v>-1</v>
      </c>
      <c r="U24" s="46"/>
      <c r="V24" s="4"/>
      <c r="W24" s="48" t="str">
        <f>IF('saisie des équipes'!L15="","",'saisie des équipes'!L15)</f>
        <v>CHANGE</v>
      </c>
      <c r="X24" s="18">
        <f>IF(ISERROR('saisie des résultats'!BB26+'saisie des résultats'!BB30+'saisie des résultats'!BB34+'saisie des résultats'!BB37+'saisie des résultats'!BB39),"",'saisie des résultats'!BB26+'saisie des résultats'!BB30+'saisie des résultats'!BB34+'saisie des résultats'!BB37+'saisie des résultats'!BB39)</f>
        <v>4</v>
      </c>
      <c r="Y24" s="1">
        <f>'saisie des résultats'!AV26+'saisie des résultats'!AV30+'saisie des résultats'!AV34+'saisie des résultats'!AV37+'saisie des résultats'!AV39</f>
        <v>1</v>
      </c>
      <c r="Z24" s="1">
        <f>'saisie des résultats'!AX26+'saisie des résultats'!AX30+'saisie des résultats'!AX34+'saisie des résultats'!AX37+'saisie des résultats'!AX39</f>
        <v>4</v>
      </c>
      <c r="AA24" s="14">
        <f aca="true" t="shared" si="7" ref="AA24:AA29">Y24-Z24</f>
        <v>-3</v>
      </c>
      <c r="AB24" s="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4"/>
      <c r="AQ24" s="4"/>
      <c r="AR24" s="4"/>
      <c r="AS24" s="4"/>
    </row>
    <row r="25" spans="1:45" s="2" customFormat="1" ht="26.25" customHeight="1">
      <c r="A25" s="4"/>
      <c r="B25" s="48" t="str">
        <f>IF('saisie des équipes'!C16="","",'saisie des équipes'!C16)</f>
        <v>LE MANS FC</v>
      </c>
      <c r="C25" s="18">
        <f>'saisie des résultats'!L27+'saisie des résultats'!L29+'saisie des résultats'!L33+'saisie des résultats'!L40+'saisie des résultats'!N37</f>
        <v>9</v>
      </c>
      <c r="D25" s="1">
        <f>'saisie des résultats'!F27+'saisie des résultats'!F29+'saisie des résultats'!F33+'saisie des résultats'!F40+'saisie des résultats'!H37</f>
        <v>6</v>
      </c>
      <c r="E25" s="1">
        <f>'saisie des résultats'!H27+'saisie des résultats'!H29+'saisie des résultats'!H33+'saisie des résultats'!H40+'saisie des résultats'!F37</f>
        <v>1</v>
      </c>
      <c r="F25" s="14">
        <f t="shared" si="4"/>
        <v>5</v>
      </c>
      <c r="G25" s="46"/>
      <c r="H25" s="4"/>
      <c r="I25" s="48" t="str">
        <f>IF('saisie des équipes'!F16="","",'saisie des équipes'!F16)</f>
        <v>EXEMPT</v>
      </c>
      <c r="J25" s="18">
        <f>'saisie des résultats'!Z27+'saisie des résultats'!Z29+'saisie des résultats'!Z33+'saisie des résultats'!Z40+'saisie des résultats'!AB37</f>
        <v>3</v>
      </c>
      <c r="K25" s="1">
        <f>'saisie des résultats'!T27+'saisie des résultats'!T29+'saisie des résultats'!T33+'saisie des résultats'!T40+'saisie des résultats'!V37</f>
        <v>0</v>
      </c>
      <c r="L25" s="1">
        <f>'saisie des résultats'!V27+'saisie des résultats'!V29+'saisie des résultats'!V33+'saisie des résultats'!V40+'saisie des résultats'!T37</f>
        <v>9</v>
      </c>
      <c r="M25" s="14">
        <f t="shared" si="5"/>
        <v>-9</v>
      </c>
      <c r="N25" s="46"/>
      <c r="O25" s="4"/>
      <c r="P25" s="48" t="str">
        <f>IF('saisie des équipes'!I16="","",'saisie des équipes'!I16)</f>
        <v>GUECELARD A</v>
      </c>
      <c r="Q25" s="18">
        <f>'saisie des résultats'!AN27+'saisie des résultats'!AN29+'saisie des résultats'!AN33+'saisie des résultats'!AN40+'saisie des résultats'!AP37</f>
        <v>7</v>
      </c>
      <c r="R25" s="1">
        <f>'saisie des résultats'!AH27+'saisie des résultats'!AH29+'saisie des résultats'!AH33+'saisie des résultats'!AH40+'saisie des résultats'!AJ37</f>
        <v>2</v>
      </c>
      <c r="S25" s="1">
        <f>'saisie des résultats'!AJ27+'saisie des résultats'!AJ29+'saisie des résultats'!AJ33+'saisie des résultats'!AJ40+'saisie des résultats'!AH37</f>
        <v>2</v>
      </c>
      <c r="T25" s="14">
        <f t="shared" si="6"/>
        <v>0</v>
      </c>
      <c r="U25" s="46"/>
      <c r="V25" s="4"/>
      <c r="W25" s="48" t="str">
        <f>IF('saisie des équipes'!L16="","",'saisie des équipes'!L16)</f>
        <v>E.F.C.A.</v>
      </c>
      <c r="X25" s="18">
        <f>'saisie des résultats'!BB27+'saisie des résultats'!BB29+'saisie des résultats'!BB33+'saisie des résultats'!BB40+'saisie des résultats'!BD37</f>
        <v>4</v>
      </c>
      <c r="Y25" s="1">
        <f>'saisie des résultats'!AV27+'saisie des résultats'!AV29+'saisie des résultats'!AV33+'saisie des résultats'!AV40+'saisie des résultats'!AX37</f>
        <v>1</v>
      </c>
      <c r="Z25" s="1">
        <f>'saisie des résultats'!AX27+'saisie des résultats'!AX29+'saisie des résultats'!AX33+'saisie des résultats'!AX40+'saisie des résultats'!AV37</f>
        <v>6</v>
      </c>
      <c r="AA25" s="14">
        <f t="shared" si="7"/>
        <v>-5</v>
      </c>
      <c r="AB25" s="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4"/>
      <c r="AQ25" s="4"/>
      <c r="AR25" s="4"/>
      <c r="AS25" s="4"/>
    </row>
    <row r="26" spans="1:45" s="2" customFormat="1" ht="26.25" customHeight="1">
      <c r="A26" s="4"/>
      <c r="B26" s="48" t="str">
        <f>IF('saisie des équipes'!C17="","",'saisie des équipes'!C17)</f>
        <v>PARIGNE L'EVÊQUE</v>
      </c>
      <c r="C26" s="18">
        <f>'saisie des résultats'!L28+'saisie des résultats'!L32+'saisie des résultats'!L36+'saisie des résultats'!N30+'saisie des résultats'!N40</f>
        <v>12</v>
      </c>
      <c r="D26" s="1">
        <f>'saisie des résultats'!F28+'saisie des résultats'!F32+'saisie des résultats'!F36+'saisie des résultats'!H30+'saisie des résultats'!H40</f>
        <v>5</v>
      </c>
      <c r="E26" s="1">
        <f>'saisie des résultats'!H28+'saisie des résultats'!H32+'saisie des résultats'!H36+'saisie des résultats'!F30+'saisie des résultats'!F40</f>
        <v>0</v>
      </c>
      <c r="F26" s="14">
        <f t="shared" si="4"/>
        <v>5</v>
      </c>
      <c r="G26" s="46"/>
      <c r="H26" s="4"/>
      <c r="I26" s="48" t="str">
        <f>IF('saisie des équipes'!F17="","",'saisie des équipes'!F17)</f>
        <v>JOUE L'ABBE</v>
      </c>
      <c r="J26" s="18">
        <f>'saisie des résultats'!Z28+'saisie des résultats'!Z32+'saisie des résultats'!Z36+'saisie des résultats'!AB30+'saisie des résultats'!AB40</f>
        <v>7</v>
      </c>
      <c r="K26" s="1">
        <f>'saisie des résultats'!T28+'saisie des résultats'!T32+'saisie des résultats'!T36+'saisie des résultats'!V30+'saisie des résultats'!V40</f>
        <v>3</v>
      </c>
      <c r="L26" s="1">
        <f>'saisie des résultats'!V28+'saisie des résultats'!V32+'saisie des résultats'!V36+'saisie des résultats'!T30+'saisie des résultats'!T40</f>
        <v>2</v>
      </c>
      <c r="M26" s="14">
        <f t="shared" si="5"/>
        <v>1</v>
      </c>
      <c r="N26" s="46"/>
      <c r="O26" s="4"/>
      <c r="P26" s="48" t="str">
        <f>IF('saisie des équipes'!I17="","",'saisie des équipes'!I17)</f>
        <v>MAYET</v>
      </c>
      <c r="Q26" s="18">
        <f>'saisie des résultats'!AN28+'saisie des résultats'!AN32+'saisie des résultats'!AN36+'saisie des résultats'!AP30+'saisie des résultats'!AP40</f>
        <v>5</v>
      </c>
      <c r="R26" s="1">
        <f>'saisie des résultats'!AH28+'saisie des résultats'!AH32+'saisie des résultats'!AH36+'saisie des résultats'!AJ30+'saisie des résultats'!AJ40</f>
        <v>0</v>
      </c>
      <c r="S26" s="1">
        <f>'saisie des résultats'!AJ28+'saisie des résultats'!AJ32+'saisie des résultats'!AJ36+'saisie des résultats'!AH30+'saisie des résultats'!AH40</f>
        <v>4</v>
      </c>
      <c r="T26" s="14">
        <f t="shared" si="6"/>
        <v>-4</v>
      </c>
      <c r="U26" s="46"/>
      <c r="V26" s="4"/>
      <c r="W26" s="48" t="str">
        <f>IF('saisie des équipes'!L17="","",'saisie des équipes'!L17)</f>
        <v>NOGENT LE ROTROU</v>
      </c>
      <c r="X26" s="18">
        <f>'saisie des résultats'!BB28+'saisie des résultats'!BB32+'saisie des résultats'!BB36+'saisie des résultats'!BD30+'saisie des résultats'!BD40</f>
        <v>12</v>
      </c>
      <c r="Y26" s="1">
        <f>'saisie des résultats'!AV28+'saisie des résultats'!AV32+'saisie des résultats'!AV36+'saisie des résultats'!AX30+'saisie des résultats'!AX40</f>
        <v>6</v>
      </c>
      <c r="Z26" s="1">
        <f>'saisie des résultats'!AX28+'saisie des résultats'!AX32+'saisie des résultats'!AX36+'saisie des résultats'!AV30+'saisie des résultats'!AV40</f>
        <v>0</v>
      </c>
      <c r="AA26" s="14">
        <f t="shared" si="7"/>
        <v>6</v>
      </c>
      <c r="AB26" s="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4"/>
      <c r="AQ26" s="4"/>
      <c r="AR26" s="4"/>
      <c r="AS26" s="4"/>
    </row>
    <row r="27" spans="1:45" s="2" customFormat="1" ht="26.25" customHeight="1">
      <c r="A27" s="4"/>
      <c r="B27" s="48" t="str">
        <f>IF('saisie des équipes'!C18="","",'saisie des équipes'!C18)</f>
        <v>EXEMPT</v>
      </c>
      <c r="C27" s="18">
        <f>'saisie des résultats'!L31+'saisie des résultats'!L35+'saisie des résultats'!N28+'saisie des résultats'!N33+'saisie des résultats'!N39</f>
        <v>3</v>
      </c>
      <c r="D27" s="1">
        <f>'saisie des résultats'!F31+'saisie des résultats'!F35+'saisie des résultats'!H28+'saisie des résultats'!H33+'saisie des résultats'!H39</f>
        <v>0</v>
      </c>
      <c r="E27" s="1">
        <f>'saisie des résultats'!H31+'saisie des résultats'!H35+'saisie des résultats'!F28+'saisie des résultats'!F33+'saisie des résultats'!F39</f>
        <v>9</v>
      </c>
      <c r="F27" s="14">
        <f t="shared" si="4"/>
        <v>-9</v>
      </c>
      <c r="G27" s="46"/>
      <c r="H27" s="4"/>
      <c r="I27" s="48" t="str">
        <f>IF('saisie des équipes'!F18="","",'saisie des équipes'!F18)</f>
        <v>LE MANS SOM</v>
      </c>
      <c r="J27" s="18">
        <f>'saisie des résultats'!Z31+'saisie des résultats'!Z35+'saisie des résultats'!AB28+'saisie des résultats'!AB33+'saisie des résultats'!AB39</f>
        <v>12</v>
      </c>
      <c r="K27" s="1">
        <f>'saisie des résultats'!T31+'saisie des résultats'!T35+'saisie des résultats'!V28+'saisie des résultats'!V33+'saisie des résultats'!V39</f>
        <v>6</v>
      </c>
      <c r="L27" s="1">
        <f>'saisie des résultats'!V31+'saisie des résultats'!V35+'saisie des résultats'!T28+'saisie des résultats'!T33+'saisie des résultats'!T39</f>
        <v>0</v>
      </c>
      <c r="M27" s="14">
        <f t="shared" si="5"/>
        <v>6</v>
      </c>
      <c r="N27" s="46"/>
      <c r="O27" s="4"/>
      <c r="P27" s="48" t="str">
        <f>IF('saisie des équipes'!I18="","",'saisie des équipes'!I18)</f>
        <v>MONCE</v>
      </c>
      <c r="Q27" s="18">
        <f>'saisie des résultats'!AN31+'saisie des résultats'!AN35+'saisie des résultats'!AP28+'saisie des résultats'!AP33+'saisie des résultats'!AP39</f>
        <v>9</v>
      </c>
      <c r="R27" s="1">
        <f>'saisie des résultats'!AH31+'saisie des résultats'!AH35+'saisie des résultats'!AJ28+'saisie des résultats'!AJ33+'saisie des résultats'!AJ39</f>
        <v>6</v>
      </c>
      <c r="S27" s="1">
        <f>'saisie des résultats'!AJ31+'saisie des résultats'!AJ35+'saisie des résultats'!AH28+'saisie des résultats'!AH33+'saisie des résultats'!AH39</f>
        <v>1</v>
      </c>
      <c r="T27" s="14">
        <f t="shared" si="6"/>
        <v>5</v>
      </c>
      <c r="U27" s="46"/>
      <c r="V27" s="4"/>
      <c r="W27" s="48" t="str">
        <f>IF('saisie des équipes'!L18="","",'saisie des équipes'!L18)</f>
        <v>PARIS FC</v>
      </c>
      <c r="X27" s="18">
        <f>'saisie des résultats'!BB31+'saisie des résultats'!BB35+'saisie des résultats'!BD28+'saisie des résultats'!BD33+'saisie des résultats'!BD39</f>
        <v>9</v>
      </c>
      <c r="Y27" s="1">
        <f>'saisie des résultats'!AV31+'saisie des résultats'!AV35+'saisie des résultats'!AX28+'saisie des résultats'!AX33+'saisie des résultats'!AX39</f>
        <v>3</v>
      </c>
      <c r="Z27" s="1">
        <f>'saisie des résultats'!AX31+'saisie des résultats'!AX35+'saisie des résultats'!AV28+'saisie des résultats'!AV33+'saisie des résultats'!AV39</f>
        <v>1</v>
      </c>
      <c r="AA27" s="14">
        <f t="shared" si="7"/>
        <v>2</v>
      </c>
      <c r="AB27" s="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4"/>
      <c r="AQ27" s="4"/>
      <c r="AR27" s="4"/>
      <c r="AS27" s="4"/>
    </row>
    <row r="28" spans="1:45" s="2" customFormat="1" ht="26.25" customHeight="1">
      <c r="A28" s="4"/>
      <c r="B28" s="48">
        <f>IF('saisie des équipes'!C19="","",'saisie des équipes'!C19)</f>
      </c>
      <c r="C28" s="20">
        <f>'saisie des résultats'!N27+'saisie des résultats'!N31+'saisie des résultats'!N34+'saisie des résultats'!N36+'saisie des résultats'!L38</f>
        <v>0</v>
      </c>
      <c r="D28" s="1">
        <f>'saisie des résultats'!H27+'saisie des résultats'!H31+'saisie des résultats'!H34+'saisie des résultats'!H36+'saisie des résultats'!F38</f>
        <v>0</v>
      </c>
      <c r="E28" s="1">
        <f>'saisie des résultats'!F27+'saisie des résultats'!F31+'saisie des résultats'!F34+'saisie des résultats'!F36+'saisie des résultats'!H38</f>
        <v>0</v>
      </c>
      <c r="F28" s="14">
        <f t="shared" si="4"/>
        <v>0</v>
      </c>
      <c r="G28" s="46"/>
      <c r="H28" s="4"/>
      <c r="I28" s="48">
        <f>IF('saisie des équipes'!F19="","",'saisie des équipes'!F19)</f>
      </c>
      <c r="J28" s="20">
        <f>'saisie des résultats'!Z38+'saisie des résultats'!AB27+'saisie des résultats'!AB34+'saisie des résultats'!AB36+'saisie des résultats'!AB31</f>
        <v>0</v>
      </c>
      <c r="K28" s="1">
        <f>'saisie des résultats'!V27+'saisie des résultats'!V31+'saisie des résultats'!V34+'saisie des résultats'!V36+'saisie des résultats'!T38</f>
        <v>0</v>
      </c>
      <c r="L28" s="1">
        <f>'saisie des résultats'!V38+'saisie des résultats'!T27+'saisie des résultats'!T31+'saisie des résultats'!T34+'saisie des résultats'!T36</f>
        <v>0</v>
      </c>
      <c r="M28" s="14">
        <f t="shared" si="5"/>
        <v>0</v>
      </c>
      <c r="N28" s="46"/>
      <c r="O28" s="4"/>
      <c r="P28" s="48">
        <f>IF('saisie des équipes'!I19="","",'saisie des équipes'!I19)</f>
      </c>
      <c r="Q28" s="20">
        <f>'saisie des résultats'!AN38+'saisie des résultats'!AP27+'saisie des résultats'!AP34+'saisie des résultats'!AP36+'saisie des résultats'!AP31</f>
        <v>0</v>
      </c>
      <c r="R28" s="1">
        <f>'saisie des résultats'!AH38+'saisie des résultats'!AJ27+'saisie des résultats'!AJ31+'saisie des résultats'!AJ34+'saisie des résultats'!AJ36</f>
        <v>0</v>
      </c>
      <c r="S28" s="1">
        <f>'saisie des résultats'!AH27+'saisie des résultats'!AH31+'saisie des résultats'!AH34+'saisie des résultats'!AH36+'saisie des résultats'!AJ38</f>
        <v>0</v>
      </c>
      <c r="T28" s="14">
        <f t="shared" si="6"/>
        <v>0</v>
      </c>
      <c r="U28" s="46"/>
      <c r="V28" s="4"/>
      <c r="W28" s="48">
        <f>IF('saisie des équipes'!L19="","",'saisie des équipes'!L19)</f>
      </c>
      <c r="X28" s="20">
        <f>'saisie des résultats'!BB38+'saisie des résultats'!BD27+'saisie des résultats'!BD34+'saisie des résultats'!BD36+'saisie des résultats'!BD31</f>
        <v>0</v>
      </c>
      <c r="Y28" s="1">
        <f>'saisie des résultats'!AX27+'saisie des résultats'!AX31+'saisie des résultats'!AX34+'saisie des résultats'!AX36+'saisie des résultats'!AV38</f>
        <v>0</v>
      </c>
      <c r="Z28" s="1">
        <f>'saisie des résultats'!AX38+'saisie des résultats'!AV27+'saisie des résultats'!AV31+'saisie des résultats'!AV34+'saisie des résultats'!AV36</f>
        <v>0</v>
      </c>
      <c r="AA28" s="14">
        <f t="shared" si="7"/>
        <v>0</v>
      </c>
      <c r="AB28" s="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4"/>
      <c r="AQ28" s="4"/>
      <c r="AR28" s="4"/>
      <c r="AS28" s="4"/>
    </row>
    <row r="29" spans="2:28" ht="26.25" customHeight="1" thickBot="1">
      <c r="B29" s="48">
        <f>IF('saisie des équipes'!C20="","",'saisie des équipes'!C20)</f>
      </c>
      <c r="C29" s="19">
        <f>'saisie des résultats'!N26+'saisie des résultats'!N29+'saisie des résultats'!N32+'saisie des résultats'!N35+'saisie des résultats'!N38</f>
        <v>0</v>
      </c>
      <c r="D29" s="7">
        <f>'saisie des résultats'!H26+'saisie des résultats'!H29+'saisie des résultats'!H32+'saisie des résultats'!H35+'saisie des résultats'!H38</f>
        <v>0</v>
      </c>
      <c r="E29" s="7">
        <f>'saisie des résultats'!F26+'saisie des résultats'!F29+'saisie des résultats'!F32+'saisie des résultats'!F35+'saisie des résultats'!F38</f>
        <v>0</v>
      </c>
      <c r="F29" s="15">
        <f t="shared" si="4"/>
        <v>0</v>
      </c>
      <c r="G29" s="46"/>
      <c r="H29" s="4"/>
      <c r="I29" s="48">
        <f>IF('saisie des équipes'!F20="","",'saisie des équipes'!F20)</f>
      </c>
      <c r="J29" s="19">
        <f>'saisie des résultats'!AB26+'saisie des résultats'!AB29+'saisie des résultats'!AB32+'saisie des résultats'!AB35+'saisie des résultats'!AB38</f>
        <v>0</v>
      </c>
      <c r="K29" s="7">
        <f>'saisie des résultats'!V26+'saisie des résultats'!V29+'saisie des résultats'!V32+'saisie des résultats'!V35+'saisie des résultats'!V38</f>
        <v>0</v>
      </c>
      <c r="L29" s="7">
        <f>'saisie des résultats'!T26+'saisie des résultats'!T29+'saisie des résultats'!T32+'saisie des résultats'!T35+'saisie des résultats'!T38</f>
        <v>0</v>
      </c>
      <c r="M29" s="15">
        <f t="shared" si="5"/>
        <v>0</v>
      </c>
      <c r="N29" s="46"/>
      <c r="O29" s="4"/>
      <c r="P29" s="48">
        <f>IF('saisie des équipes'!I20="","",'saisie des équipes'!I20)</f>
      </c>
      <c r="Q29" s="19">
        <f>'saisie des résultats'!AP26+'saisie des résultats'!AP29+'saisie des résultats'!AP32+'saisie des résultats'!AP35+'saisie des résultats'!AP38</f>
        <v>0</v>
      </c>
      <c r="R29" s="7">
        <f>'saisie des résultats'!AJ26+'saisie des résultats'!AJ29+'saisie des résultats'!AJ32+'saisie des résultats'!AJ35+'saisie des résultats'!AJ38</f>
        <v>0</v>
      </c>
      <c r="S29" s="7">
        <f>'saisie des résultats'!AH26+'saisie des résultats'!AH29+'saisie des résultats'!AH32+'saisie des résultats'!AH35+'saisie des résultats'!AH38</f>
        <v>0</v>
      </c>
      <c r="T29" s="15">
        <f t="shared" si="6"/>
        <v>0</v>
      </c>
      <c r="U29" s="46"/>
      <c r="V29" s="4"/>
      <c r="W29" s="48">
        <f>IF('saisie des équipes'!L20="","",'saisie des équipes'!L20)</f>
      </c>
      <c r="X29" s="19">
        <f>'saisie des résultats'!BD26+'saisie des résultats'!BD29+'saisie des résultats'!BD32+'saisie des résultats'!BD35+'saisie des résultats'!BD38</f>
        <v>0</v>
      </c>
      <c r="Y29" s="7">
        <f>'saisie des résultats'!AX26+'saisie des résultats'!AX29+'saisie des résultats'!AX32+'saisie des résultats'!AX35+'saisie des résultats'!AX38</f>
        <v>0</v>
      </c>
      <c r="Z29" s="7">
        <f>'saisie des résultats'!AV26+'saisie des résultats'!AV29+'saisie des résultats'!AV32+'saisie des résultats'!AV35+'saisie des résultats'!AV38</f>
        <v>0</v>
      </c>
      <c r="AA29" s="15">
        <f t="shared" si="7"/>
        <v>0</v>
      </c>
      <c r="AB29" s="4"/>
    </row>
    <row r="30" spans="1:28" s="21" customFormat="1" ht="7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="21" customFormat="1" ht="12.75"/>
    <row r="32" spans="1:52" s="41" customFormat="1" ht="17.2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17" s="21" customFormat="1" ht="26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</row>
    <row r="34" s="21" customFormat="1" ht="12.75"/>
    <row r="35" s="21" customFormat="1" ht="12.75"/>
    <row r="36" s="21" customFormat="1" ht="12.75"/>
    <row r="37" s="21" customFormat="1" ht="12.75"/>
    <row r="38" s="21" customFormat="1" ht="12.75"/>
    <row r="39" s="21" customFormat="1" ht="12.75"/>
    <row r="40" s="21" customFormat="1" ht="12.75"/>
    <row r="41" s="21" customFormat="1" ht="12.75"/>
    <row r="42" s="21" customFormat="1" ht="12.75"/>
    <row r="43" s="21" customFormat="1" ht="12.75"/>
    <row r="44" s="21" customFormat="1" ht="12.75"/>
    <row r="45" s="21" customFormat="1" ht="12.75"/>
    <row r="46" spans="1:45" s="22" customFormat="1" ht="12.75">
      <c r="A46" s="21"/>
      <c r="H46" s="21"/>
      <c r="O46" s="21"/>
      <c r="V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</row>
    <row r="47" spans="1:45" s="22" customFormat="1" ht="12.75">
      <c r="A47" s="21"/>
      <c r="H47" s="21"/>
      <c r="O47" s="21"/>
      <c r="V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</row>
    <row r="48" spans="1:45" s="22" customFormat="1" ht="12.75">
      <c r="A48" s="21"/>
      <c r="H48" s="21"/>
      <c r="O48" s="21"/>
      <c r="V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</row>
    <row r="49" spans="1:45" s="22" customFormat="1" ht="12.75">
      <c r="A49" s="21"/>
      <c r="H49" s="21"/>
      <c r="O49" s="21"/>
      <c r="V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</row>
    <row r="50" spans="1:45" s="22" customFormat="1" ht="12.75">
      <c r="A50" s="21"/>
      <c r="H50" s="21"/>
      <c r="O50" s="21"/>
      <c r="V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</row>
    <row r="51" spans="1:45" s="22" customFormat="1" ht="12.75">
      <c r="A51" s="21"/>
      <c r="H51" s="21"/>
      <c r="O51" s="21"/>
      <c r="V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</row>
    <row r="52" spans="1:45" s="22" customFormat="1" ht="12.75">
      <c r="A52" s="21"/>
      <c r="H52" s="21"/>
      <c r="O52" s="21"/>
      <c r="V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</row>
    <row r="53" spans="1:45" s="22" customFormat="1" ht="12.75">
      <c r="A53" s="21"/>
      <c r="H53" s="21"/>
      <c r="O53" s="21"/>
      <c r="V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</row>
    <row r="54" spans="1:45" s="22" customFormat="1" ht="12.75">
      <c r="A54" s="21"/>
      <c r="H54" s="21"/>
      <c r="O54" s="21"/>
      <c r="V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</row>
    <row r="55" spans="1:45" s="22" customFormat="1" ht="12.75">
      <c r="A55" s="21"/>
      <c r="H55" s="21"/>
      <c r="O55" s="21"/>
      <c r="V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</row>
    <row r="56" spans="1:45" s="22" customFormat="1" ht="12.75">
      <c r="A56" s="21"/>
      <c r="H56" s="21"/>
      <c r="O56" s="21"/>
      <c r="V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</row>
    <row r="57" spans="1:45" s="22" customFormat="1" ht="12.75">
      <c r="A57" s="21"/>
      <c r="H57" s="21"/>
      <c r="O57" s="21"/>
      <c r="V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</row>
    <row r="58" spans="1:45" s="22" customFormat="1" ht="12.75">
      <c r="A58" s="21"/>
      <c r="H58" s="21"/>
      <c r="O58" s="21"/>
      <c r="V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</row>
    <row r="59" spans="1:45" s="22" customFormat="1" ht="12.75">
      <c r="A59" s="21"/>
      <c r="H59" s="21"/>
      <c r="O59" s="21"/>
      <c r="V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</row>
    <row r="60" spans="1:45" s="22" customFormat="1" ht="12.75">
      <c r="A60" s="21"/>
      <c r="H60" s="21"/>
      <c r="O60" s="21"/>
      <c r="V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</row>
    <row r="61" spans="1:45" s="22" customFormat="1" ht="12.75">
      <c r="A61" s="21"/>
      <c r="H61" s="21"/>
      <c r="O61" s="21"/>
      <c r="V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</row>
    <row r="62" spans="1:45" s="22" customFormat="1" ht="12.75">
      <c r="A62" s="21"/>
      <c r="H62" s="21"/>
      <c r="O62" s="21"/>
      <c r="V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</row>
    <row r="63" spans="1:45" s="22" customFormat="1" ht="12.75">
      <c r="A63" s="21"/>
      <c r="H63" s="21"/>
      <c r="O63" s="21"/>
      <c r="V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</row>
    <row r="64" spans="1:45" s="22" customFormat="1" ht="12.75">
      <c r="A64" s="21"/>
      <c r="H64" s="21"/>
      <c r="O64" s="21"/>
      <c r="V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</row>
    <row r="65" spans="1:45" s="22" customFormat="1" ht="12.75">
      <c r="A65" s="21"/>
      <c r="H65" s="21"/>
      <c r="O65" s="21"/>
      <c r="V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</row>
    <row r="66" spans="1:45" s="22" customFormat="1" ht="12.75">
      <c r="A66" s="21"/>
      <c r="H66" s="21"/>
      <c r="O66" s="21"/>
      <c r="V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</row>
    <row r="67" spans="1:45" s="22" customFormat="1" ht="12.75">
      <c r="A67" s="21"/>
      <c r="H67" s="21"/>
      <c r="O67" s="21"/>
      <c r="V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</row>
    <row r="68" spans="1:45" s="22" customFormat="1" ht="12.75">
      <c r="A68" s="21"/>
      <c r="H68" s="21"/>
      <c r="O68" s="21"/>
      <c r="V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</row>
    <row r="69" spans="1:45" s="22" customFormat="1" ht="12.75">
      <c r="A69" s="21"/>
      <c r="H69" s="21"/>
      <c r="O69" s="21"/>
      <c r="V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</row>
    <row r="70" spans="1:45" s="22" customFormat="1" ht="12.75">
      <c r="A70" s="21"/>
      <c r="H70" s="21"/>
      <c r="O70" s="21"/>
      <c r="V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</row>
    <row r="71" spans="1:45" s="22" customFormat="1" ht="12.75">
      <c r="A71" s="21"/>
      <c r="H71" s="21"/>
      <c r="O71" s="21"/>
      <c r="V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</row>
    <row r="72" spans="1:45" s="22" customFormat="1" ht="12.75">
      <c r="A72" s="21"/>
      <c r="H72" s="21"/>
      <c r="O72" s="21"/>
      <c r="V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</row>
    <row r="73" spans="1:45" s="22" customFormat="1" ht="12.75">
      <c r="A73" s="21"/>
      <c r="H73" s="21"/>
      <c r="O73" s="21"/>
      <c r="V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</row>
    <row r="74" spans="1:45" s="22" customFormat="1" ht="12.75">
      <c r="A74" s="21"/>
      <c r="H74" s="21"/>
      <c r="O74" s="21"/>
      <c r="V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</row>
    <row r="75" spans="1:45" s="22" customFormat="1" ht="12.75">
      <c r="A75" s="21"/>
      <c r="H75" s="21"/>
      <c r="O75" s="21"/>
      <c r="V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</row>
    <row r="76" spans="1:45" s="22" customFormat="1" ht="12.75">
      <c r="A76" s="21"/>
      <c r="H76" s="21"/>
      <c r="O76" s="21"/>
      <c r="V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</row>
    <row r="77" spans="1:45" s="22" customFormat="1" ht="12.75">
      <c r="A77" s="21"/>
      <c r="H77" s="21"/>
      <c r="O77" s="21"/>
      <c r="V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</row>
    <row r="78" spans="1:45" s="22" customFormat="1" ht="12.75">
      <c r="A78" s="21"/>
      <c r="H78" s="21"/>
      <c r="O78" s="21"/>
      <c r="V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</row>
    <row r="79" spans="1:45" s="22" customFormat="1" ht="12.75">
      <c r="A79" s="21"/>
      <c r="H79" s="21"/>
      <c r="O79" s="21"/>
      <c r="V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</row>
    <row r="80" spans="1:45" s="22" customFormat="1" ht="12.75">
      <c r="A80" s="21"/>
      <c r="H80" s="21"/>
      <c r="O80" s="21"/>
      <c r="V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</row>
    <row r="81" spans="1:45" s="22" customFormat="1" ht="12.75">
      <c r="A81" s="21"/>
      <c r="H81" s="21"/>
      <c r="O81" s="21"/>
      <c r="V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</row>
    <row r="82" spans="1:45" s="22" customFormat="1" ht="12.75">
      <c r="A82" s="21"/>
      <c r="H82" s="21"/>
      <c r="O82" s="21"/>
      <c r="V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</row>
    <row r="83" spans="1:45" s="22" customFormat="1" ht="12.75">
      <c r="A83" s="21"/>
      <c r="H83" s="21"/>
      <c r="O83" s="21"/>
      <c r="V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</row>
    <row r="84" spans="1:45" s="22" customFormat="1" ht="12.75">
      <c r="A84" s="21"/>
      <c r="H84" s="21"/>
      <c r="O84" s="21"/>
      <c r="V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</row>
    <row r="85" spans="1:45" s="22" customFormat="1" ht="12.75">
      <c r="A85" s="21"/>
      <c r="H85" s="21"/>
      <c r="O85" s="21"/>
      <c r="V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</row>
    <row r="86" spans="1:45" s="22" customFormat="1" ht="12.75">
      <c r="A86" s="21"/>
      <c r="H86" s="21"/>
      <c r="O86" s="21"/>
      <c r="V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</row>
    <row r="87" spans="1:45" s="22" customFormat="1" ht="12.75">
      <c r="A87" s="21"/>
      <c r="H87" s="21"/>
      <c r="O87" s="21"/>
      <c r="V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</row>
    <row r="88" spans="1:45" s="22" customFormat="1" ht="12.75">
      <c r="A88" s="21"/>
      <c r="H88" s="21"/>
      <c r="O88" s="21"/>
      <c r="V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</row>
    <row r="89" spans="1:45" s="22" customFormat="1" ht="12.75">
      <c r="A89" s="21"/>
      <c r="H89" s="21"/>
      <c r="O89" s="21"/>
      <c r="V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</row>
    <row r="90" spans="1:45" s="22" customFormat="1" ht="12.75">
      <c r="A90" s="21"/>
      <c r="H90" s="21"/>
      <c r="O90" s="21"/>
      <c r="V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</row>
    <row r="91" spans="1:45" s="22" customFormat="1" ht="12.75">
      <c r="A91" s="21"/>
      <c r="H91" s="21"/>
      <c r="O91" s="21"/>
      <c r="V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</row>
    <row r="92" spans="1:45" s="22" customFormat="1" ht="12.75">
      <c r="A92" s="21"/>
      <c r="H92" s="21"/>
      <c r="O92" s="21"/>
      <c r="V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</row>
    <row r="93" spans="1:45" s="22" customFormat="1" ht="12.75">
      <c r="A93" s="21"/>
      <c r="H93" s="21"/>
      <c r="O93" s="21"/>
      <c r="V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</row>
    <row r="94" spans="1:45" s="22" customFormat="1" ht="12.75">
      <c r="A94" s="21"/>
      <c r="H94" s="21"/>
      <c r="O94" s="21"/>
      <c r="V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</row>
    <row r="95" spans="1:45" s="22" customFormat="1" ht="12.75">
      <c r="A95" s="21"/>
      <c r="H95" s="21"/>
      <c r="O95" s="21"/>
      <c r="V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</row>
    <row r="96" spans="1:45" s="22" customFormat="1" ht="12.75">
      <c r="A96" s="21"/>
      <c r="H96" s="21"/>
      <c r="O96" s="21"/>
      <c r="V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</row>
    <row r="97" spans="1:45" s="22" customFormat="1" ht="12.75">
      <c r="A97" s="21"/>
      <c r="H97" s="21"/>
      <c r="O97" s="21"/>
      <c r="V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</row>
    <row r="98" spans="1:45" s="22" customFormat="1" ht="12.75">
      <c r="A98" s="21"/>
      <c r="H98" s="21"/>
      <c r="O98" s="21"/>
      <c r="V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</row>
    <row r="99" spans="1:45" s="22" customFormat="1" ht="12.75">
      <c r="A99" s="21"/>
      <c r="H99" s="21"/>
      <c r="O99" s="21"/>
      <c r="V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</row>
    <row r="100" spans="1:45" s="22" customFormat="1" ht="12.75">
      <c r="A100" s="21"/>
      <c r="H100" s="21"/>
      <c r="O100" s="21"/>
      <c r="V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</row>
    <row r="101" spans="1:45" s="22" customFormat="1" ht="12.75">
      <c r="A101" s="21"/>
      <c r="H101" s="21"/>
      <c r="O101" s="21"/>
      <c r="V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</row>
    <row r="102" spans="1:45" s="22" customFormat="1" ht="12.75">
      <c r="A102" s="21"/>
      <c r="H102" s="21"/>
      <c r="O102" s="21"/>
      <c r="V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</row>
    <row r="103" spans="1:45" s="22" customFormat="1" ht="12.75">
      <c r="A103" s="21"/>
      <c r="H103" s="21"/>
      <c r="O103" s="21"/>
      <c r="V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</row>
    <row r="104" spans="1:45" s="22" customFormat="1" ht="12.75">
      <c r="A104" s="21"/>
      <c r="H104" s="21"/>
      <c r="O104" s="21"/>
      <c r="V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</row>
    <row r="105" spans="1:45" s="22" customFormat="1" ht="12.75">
      <c r="A105" s="21"/>
      <c r="H105" s="21"/>
      <c r="O105" s="21"/>
      <c r="V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</row>
    <row r="106" spans="1:45" s="22" customFormat="1" ht="12.75">
      <c r="A106" s="21"/>
      <c r="H106" s="21"/>
      <c r="O106" s="21"/>
      <c r="V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</row>
    <row r="107" spans="1:45" s="22" customFormat="1" ht="12.75">
      <c r="A107" s="21"/>
      <c r="H107" s="21"/>
      <c r="O107" s="21"/>
      <c r="V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</row>
    <row r="108" spans="1:45" s="22" customFormat="1" ht="12.75">
      <c r="A108" s="21"/>
      <c r="H108" s="21"/>
      <c r="O108" s="21"/>
      <c r="V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</row>
    <row r="109" spans="1:45" s="22" customFormat="1" ht="12.75">
      <c r="A109" s="21"/>
      <c r="H109" s="21"/>
      <c r="O109" s="21"/>
      <c r="V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</row>
    <row r="110" spans="1:45" s="22" customFormat="1" ht="12.75">
      <c r="A110" s="21"/>
      <c r="H110" s="21"/>
      <c r="O110" s="21"/>
      <c r="V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</row>
    <row r="111" spans="1:45" s="22" customFormat="1" ht="12.75">
      <c r="A111" s="21"/>
      <c r="H111" s="21"/>
      <c r="O111" s="21"/>
      <c r="V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</row>
    <row r="112" spans="1:45" s="22" customFormat="1" ht="12.75">
      <c r="A112" s="21"/>
      <c r="H112" s="21"/>
      <c r="O112" s="21"/>
      <c r="V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</row>
    <row r="113" spans="1:45" s="22" customFormat="1" ht="12.75">
      <c r="A113" s="21"/>
      <c r="H113" s="21"/>
      <c r="O113" s="21"/>
      <c r="V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</row>
    <row r="114" spans="1:45" s="22" customFormat="1" ht="12.75">
      <c r="A114" s="21"/>
      <c r="H114" s="21"/>
      <c r="O114" s="21"/>
      <c r="V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</row>
    <row r="115" spans="1:45" s="22" customFormat="1" ht="12.75">
      <c r="A115" s="21"/>
      <c r="H115" s="21"/>
      <c r="O115" s="21"/>
      <c r="V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</row>
    <row r="116" spans="1:45" s="22" customFormat="1" ht="12.75">
      <c r="A116" s="21"/>
      <c r="H116" s="21"/>
      <c r="O116" s="21"/>
      <c r="V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</row>
    <row r="117" spans="1:45" s="22" customFormat="1" ht="12.75">
      <c r="A117" s="21"/>
      <c r="H117" s="21"/>
      <c r="O117" s="21"/>
      <c r="V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</row>
    <row r="118" spans="1:45" s="22" customFormat="1" ht="12.75">
      <c r="A118" s="21"/>
      <c r="H118" s="21"/>
      <c r="O118" s="21"/>
      <c r="V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</row>
    <row r="119" spans="1:45" s="22" customFormat="1" ht="12.75">
      <c r="A119" s="21"/>
      <c r="H119" s="21"/>
      <c r="O119" s="21"/>
      <c r="V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</row>
    <row r="120" spans="1:45" s="22" customFormat="1" ht="12.75">
      <c r="A120" s="21"/>
      <c r="H120" s="21"/>
      <c r="O120" s="21"/>
      <c r="V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</row>
    <row r="121" spans="1:45" s="22" customFormat="1" ht="12.75">
      <c r="A121" s="21"/>
      <c r="H121" s="21"/>
      <c r="O121" s="21"/>
      <c r="V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</row>
    <row r="122" spans="1:45" s="22" customFormat="1" ht="12.75">
      <c r="A122" s="21"/>
      <c r="H122" s="21"/>
      <c r="O122" s="21"/>
      <c r="V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</row>
    <row r="123" spans="1:45" s="22" customFormat="1" ht="12.75">
      <c r="A123" s="21"/>
      <c r="H123" s="21"/>
      <c r="O123" s="21"/>
      <c r="V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</row>
    <row r="124" spans="1:45" s="22" customFormat="1" ht="12.75">
      <c r="A124" s="21"/>
      <c r="H124" s="21"/>
      <c r="O124" s="21"/>
      <c r="V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</row>
    <row r="125" spans="1:45" s="22" customFormat="1" ht="12.75">
      <c r="A125" s="21"/>
      <c r="H125" s="21"/>
      <c r="O125" s="21"/>
      <c r="V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</row>
    <row r="126" spans="1:45" s="22" customFormat="1" ht="12.75">
      <c r="A126" s="21"/>
      <c r="H126" s="21"/>
      <c r="O126" s="21"/>
      <c r="V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</row>
    <row r="127" spans="1:45" s="22" customFormat="1" ht="12.75">
      <c r="A127" s="21"/>
      <c r="H127" s="21"/>
      <c r="O127" s="21"/>
      <c r="V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</row>
    <row r="128" spans="1:45" s="22" customFormat="1" ht="12.75">
      <c r="A128" s="21"/>
      <c r="H128" s="21"/>
      <c r="O128" s="21"/>
      <c r="V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</row>
    <row r="129" spans="1:45" s="22" customFormat="1" ht="12.75">
      <c r="A129" s="21"/>
      <c r="H129" s="21"/>
      <c r="O129" s="21"/>
      <c r="V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</row>
    <row r="130" spans="1:45" s="22" customFormat="1" ht="12.75">
      <c r="A130" s="21"/>
      <c r="H130" s="21"/>
      <c r="O130" s="21"/>
      <c r="V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</row>
    <row r="131" spans="1:45" s="22" customFormat="1" ht="12.75">
      <c r="A131" s="21"/>
      <c r="H131" s="21"/>
      <c r="O131" s="21"/>
      <c r="V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</row>
  </sheetData>
  <sheetProtection selectLockedCells="1" selectUnlockedCells="1"/>
  <mergeCells count="9">
    <mergeCell ref="W22:AA22"/>
    <mergeCell ref="W2:AA2"/>
    <mergeCell ref="I1:S1"/>
    <mergeCell ref="B2:F2"/>
    <mergeCell ref="I2:M2"/>
    <mergeCell ref="P2:T2"/>
    <mergeCell ref="B22:F22"/>
    <mergeCell ref="I22:M22"/>
    <mergeCell ref="P22:T2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9">
    <tabColor indexed="16"/>
  </sheetPr>
  <dimension ref="A1:Q158"/>
  <sheetViews>
    <sheetView tabSelected="1" view="pageBreakPreview" zoomScaleSheetLayoutView="100" zoomScalePageLayoutView="0" workbookViewId="0" topLeftCell="A10">
      <selection activeCell="L23" sqref="L23"/>
    </sheetView>
  </sheetViews>
  <sheetFormatPr defaultColWidth="11.421875" defaultRowHeight="12.75"/>
  <cols>
    <col min="1" max="1" width="6.57421875" style="342" customWidth="1"/>
    <col min="2" max="2" width="26.8515625" style="342" customWidth="1"/>
    <col min="3" max="3" width="5.57421875" style="343" customWidth="1"/>
    <col min="4" max="4" width="7.140625" style="345" customWidth="1"/>
    <col min="5" max="5" width="26.8515625" style="321" customWidth="1"/>
    <col min="6" max="6" width="5.57421875" style="321" customWidth="1"/>
    <col min="7" max="7" width="6.7109375" style="322" customWidth="1"/>
    <col min="8" max="8" width="26.7109375" style="321" customWidth="1"/>
    <col min="9" max="9" width="5.57421875" style="343" customWidth="1"/>
    <col min="10" max="10" width="7.421875" style="322" customWidth="1"/>
    <col min="11" max="11" width="26.8515625" style="321" customWidth="1"/>
    <col min="12" max="12" width="5.57421875" style="346" customWidth="1"/>
    <col min="13" max="13" width="7.28125" style="321" customWidth="1"/>
    <col min="14" max="14" width="31.00390625" style="321" customWidth="1"/>
    <col min="15" max="15" width="5.7109375" style="344" customWidth="1"/>
    <col min="16" max="16384" width="11.421875" style="321" customWidth="1"/>
  </cols>
  <sheetData>
    <row r="1" spans="1:15" ht="28.5" customHeight="1">
      <c r="A1" s="459" t="s">
        <v>227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15" ht="18" customHeight="1">
      <c r="A2" s="355"/>
      <c r="B2" s="348" t="s">
        <v>34</v>
      </c>
      <c r="C2" s="460" t="s">
        <v>40</v>
      </c>
      <c r="D2" s="356"/>
      <c r="E2" s="357"/>
      <c r="F2" s="460" t="s">
        <v>40</v>
      </c>
      <c r="G2" s="358"/>
      <c r="H2" s="359" t="s">
        <v>35</v>
      </c>
      <c r="I2" s="360"/>
      <c r="J2" s="358"/>
      <c r="K2" s="357"/>
      <c r="L2" s="361"/>
      <c r="M2" s="358"/>
      <c r="N2" s="357"/>
      <c r="O2" s="362"/>
    </row>
    <row r="3" spans="1:15" ht="27" customHeight="1">
      <c r="A3" s="363"/>
      <c r="B3" s="323"/>
      <c r="C3" s="452"/>
      <c r="D3" s="323"/>
      <c r="E3" s="349" t="s">
        <v>32</v>
      </c>
      <c r="F3" s="452"/>
      <c r="G3" s="324"/>
      <c r="H3" s="325"/>
      <c r="I3" s="325"/>
      <c r="J3" s="324"/>
      <c r="K3" s="325"/>
      <c r="L3" s="326"/>
      <c r="M3" s="47"/>
      <c r="N3" s="324"/>
      <c r="O3" s="364"/>
    </row>
    <row r="4" spans="1:15" s="330" customFormat="1" ht="20.25" customHeight="1">
      <c r="A4" s="365" t="s">
        <v>66</v>
      </c>
      <c r="B4" s="350" t="str">
        <f>'POULES de classement'!B4</f>
        <v>POUANCE</v>
      </c>
      <c r="C4" s="395">
        <v>2</v>
      </c>
      <c r="D4" s="327"/>
      <c r="E4" s="328"/>
      <c r="F4" s="328"/>
      <c r="G4" s="328"/>
      <c r="H4" s="328"/>
      <c r="I4" s="456" t="s">
        <v>40</v>
      </c>
      <c r="J4" s="328"/>
      <c r="K4" s="328"/>
      <c r="L4" s="329"/>
      <c r="M4" s="55"/>
      <c r="N4" s="328"/>
      <c r="O4" s="366"/>
    </row>
    <row r="5" spans="1:15" s="330" customFormat="1" ht="20.25" customHeight="1">
      <c r="A5" s="367"/>
      <c r="B5" s="390" t="s">
        <v>176</v>
      </c>
      <c r="C5" s="331"/>
      <c r="D5" s="332" t="s">
        <v>28</v>
      </c>
      <c r="E5" s="350" t="str">
        <f>IF(C4="","",IF(C4&gt;C6,B4,B6))</f>
        <v>POUANCE</v>
      </c>
      <c r="F5" s="395">
        <v>0</v>
      </c>
      <c r="G5" s="328"/>
      <c r="H5" s="349" t="s">
        <v>33</v>
      </c>
      <c r="I5" s="456"/>
      <c r="J5" s="328"/>
      <c r="K5" s="328"/>
      <c r="L5" s="329"/>
      <c r="M5" s="55"/>
      <c r="N5" s="328"/>
      <c r="O5" s="366"/>
    </row>
    <row r="6" spans="1:15" s="330" customFormat="1" ht="20.25" customHeight="1">
      <c r="A6" s="365" t="s">
        <v>96</v>
      </c>
      <c r="B6" s="350" t="str">
        <f>'POULES de classement'!W14</f>
        <v>PARIS FC</v>
      </c>
      <c r="C6" s="395">
        <v>1</v>
      </c>
      <c r="D6" s="327"/>
      <c r="E6" s="447" t="s">
        <v>202</v>
      </c>
      <c r="F6" s="328"/>
      <c r="G6" s="328"/>
      <c r="H6" s="328"/>
      <c r="I6" s="331"/>
      <c r="J6" s="328"/>
      <c r="K6" s="328"/>
      <c r="L6" s="329"/>
      <c r="M6" s="55"/>
      <c r="N6" s="328"/>
      <c r="O6" s="366"/>
    </row>
    <row r="7" spans="1:15" s="330" customFormat="1" ht="20.25" customHeight="1">
      <c r="A7" s="367"/>
      <c r="B7" s="333"/>
      <c r="C7" s="331"/>
      <c r="D7" s="333"/>
      <c r="E7" s="448"/>
      <c r="F7" s="328"/>
      <c r="G7" s="332" t="s">
        <v>28</v>
      </c>
      <c r="H7" s="350" t="str">
        <f>IF(F5="","",IF(F5&gt;F9,E5,E9))</f>
        <v>ANTONY SPORTS</v>
      </c>
      <c r="I7" s="395">
        <v>5</v>
      </c>
      <c r="J7" s="328"/>
      <c r="K7" s="328"/>
      <c r="L7" s="329"/>
      <c r="M7" s="55"/>
      <c r="N7" s="328"/>
      <c r="O7" s="366"/>
    </row>
    <row r="8" spans="1:15" s="330" customFormat="1" ht="20.25" customHeight="1">
      <c r="A8" s="365" t="s">
        <v>69</v>
      </c>
      <c r="B8" s="350" t="str">
        <f>'POULES de classement'!I4</f>
        <v>ANTONY SPORTS</v>
      </c>
      <c r="C8" s="395">
        <v>1</v>
      </c>
      <c r="D8" s="327"/>
      <c r="E8" s="449"/>
      <c r="F8" s="328"/>
      <c r="G8" s="328"/>
      <c r="H8" s="447" t="s">
        <v>207</v>
      </c>
      <c r="I8" s="331"/>
      <c r="J8" s="328"/>
      <c r="K8" s="328"/>
      <c r="L8" s="457" t="s">
        <v>40</v>
      </c>
      <c r="M8" s="55"/>
      <c r="N8" s="328"/>
      <c r="O8" s="366"/>
    </row>
    <row r="9" spans="1:15" s="330" customFormat="1" ht="20.25" customHeight="1">
      <c r="A9" s="367"/>
      <c r="B9" s="390" t="s">
        <v>177</v>
      </c>
      <c r="C9" s="331"/>
      <c r="D9" s="332" t="s">
        <v>28</v>
      </c>
      <c r="E9" s="350" t="str">
        <f>IF(C8="","",IF(C8&gt;C10,B8,B10))</f>
        <v>ANTONY SPORTS</v>
      </c>
      <c r="F9" s="395">
        <v>2</v>
      </c>
      <c r="G9" s="328"/>
      <c r="H9" s="448"/>
      <c r="I9" s="331"/>
      <c r="J9" s="328"/>
      <c r="K9" s="349" t="s">
        <v>31</v>
      </c>
      <c r="L9" s="457"/>
      <c r="M9" s="55"/>
      <c r="N9" s="328"/>
      <c r="O9" s="366"/>
    </row>
    <row r="10" spans="1:15" s="330" customFormat="1" ht="20.25" customHeight="1">
      <c r="A10" s="365" t="s">
        <v>97</v>
      </c>
      <c r="B10" s="350" t="str">
        <f>'POULES de classement'!P14</f>
        <v>GUECELARD A</v>
      </c>
      <c r="C10" s="395">
        <v>0</v>
      </c>
      <c r="D10" s="327"/>
      <c r="E10" s="328"/>
      <c r="F10" s="328"/>
      <c r="G10" s="328"/>
      <c r="H10" s="448"/>
      <c r="I10" s="331"/>
      <c r="J10" s="328"/>
      <c r="K10" s="328"/>
      <c r="L10" s="329"/>
      <c r="M10" s="55"/>
      <c r="N10" s="328"/>
      <c r="O10" s="366"/>
    </row>
    <row r="11" spans="1:15" s="330" customFormat="1" ht="20.25" customHeight="1">
      <c r="A11" s="367"/>
      <c r="B11" s="333"/>
      <c r="C11" s="331"/>
      <c r="D11" s="333"/>
      <c r="E11" s="349" t="s">
        <v>32</v>
      </c>
      <c r="F11" s="328"/>
      <c r="G11" s="328"/>
      <c r="H11" s="448"/>
      <c r="I11" s="331"/>
      <c r="J11" s="332" t="s">
        <v>28</v>
      </c>
      <c r="K11" s="350" t="str">
        <f>IF(I7="","",IF(I7&gt;I15,H7,H15))</f>
        <v>ANTONY SPORTS</v>
      </c>
      <c r="L11" s="351">
        <v>0</v>
      </c>
      <c r="M11" s="55"/>
      <c r="N11" s="328"/>
      <c r="O11" s="366"/>
    </row>
    <row r="12" spans="1:15" s="330" customFormat="1" ht="20.25" customHeight="1">
      <c r="A12" s="365" t="s">
        <v>94</v>
      </c>
      <c r="B12" s="350" t="str">
        <f>'POULES de classement'!P4</f>
        <v>MULSANNE TELOCHE</v>
      </c>
      <c r="C12" s="395">
        <v>2</v>
      </c>
      <c r="D12" s="327"/>
      <c r="E12" s="328"/>
      <c r="F12" s="328"/>
      <c r="G12" s="328"/>
      <c r="H12" s="448"/>
      <c r="I12" s="331"/>
      <c r="J12" s="328"/>
      <c r="K12" s="461" t="s">
        <v>208</v>
      </c>
      <c r="L12" s="329"/>
      <c r="M12" s="55"/>
      <c r="N12" s="328"/>
      <c r="O12" s="366"/>
    </row>
    <row r="13" spans="1:15" s="330" customFormat="1" ht="20.25" customHeight="1">
      <c r="A13" s="367"/>
      <c r="B13" s="390" t="s">
        <v>178</v>
      </c>
      <c r="C13" s="331"/>
      <c r="D13" s="332" t="s">
        <v>28</v>
      </c>
      <c r="E13" s="350" t="str">
        <f>IF(C12="","",IF(C12&gt;C14,B12,B14))</f>
        <v>MULSANNE TELOCHE</v>
      </c>
      <c r="F13" s="395">
        <v>0</v>
      </c>
      <c r="G13" s="328"/>
      <c r="H13" s="448"/>
      <c r="I13" s="331"/>
      <c r="J13" s="328"/>
      <c r="K13" s="461"/>
      <c r="L13" s="329"/>
      <c r="M13" s="55"/>
      <c r="N13" s="328"/>
      <c r="O13" s="366"/>
    </row>
    <row r="14" spans="1:15" s="330" customFormat="1" ht="20.25" customHeight="1">
      <c r="A14" s="365" t="s">
        <v>75</v>
      </c>
      <c r="B14" s="350" t="str">
        <f>'POULES de classement'!I14</f>
        <v>ANTONNIERE</v>
      </c>
      <c r="C14" s="395">
        <v>0</v>
      </c>
      <c r="D14" s="327"/>
      <c r="E14" s="447" t="s">
        <v>201</v>
      </c>
      <c r="F14" s="328"/>
      <c r="G14" s="328"/>
      <c r="H14" s="449"/>
      <c r="I14" s="331"/>
      <c r="J14" s="328"/>
      <c r="K14" s="461"/>
      <c r="L14" s="329"/>
      <c r="M14" s="55"/>
      <c r="N14" s="328"/>
      <c r="O14" s="366"/>
    </row>
    <row r="15" spans="1:15" s="330" customFormat="1" ht="20.25" customHeight="1">
      <c r="A15" s="367"/>
      <c r="B15" s="333"/>
      <c r="C15" s="331"/>
      <c r="D15" s="333"/>
      <c r="E15" s="448"/>
      <c r="F15" s="328"/>
      <c r="G15" s="332" t="s">
        <v>28</v>
      </c>
      <c r="H15" s="350" t="str">
        <f>IF(F13="","",IF(F13&gt;F17,E13,E17))</f>
        <v>LE MANS FC</v>
      </c>
      <c r="I15" s="395">
        <v>0</v>
      </c>
      <c r="J15" s="328"/>
      <c r="K15" s="461"/>
      <c r="L15" s="329"/>
      <c r="M15" s="55"/>
      <c r="N15" s="328"/>
      <c r="O15" s="366"/>
    </row>
    <row r="16" spans="1:15" s="330" customFormat="1" ht="20.25" customHeight="1">
      <c r="A16" s="365" t="s">
        <v>73</v>
      </c>
      <c r="B16" s="350" t="str">
        <f>'POULES de classement'!W4</f>
        <v>CERANS FOULLETOURTE B</v>
      </c>
      <c r="C16" s="395">
        <v>0</v>
      </c>
      <c r="D16" s="327"/>
      <c r="E16" s="449"/>
      <c r="F16" s="328"/>
      <c r="G16" s="328"/>
      <c r="H16" s="328"/>
      <c r="I16" s="331"/>
      <c r="J16" s="328"/>
      <c r="K16" s="461"/>
      <c r="L16" s="329"/>
      <c r="M16" s="55"/>
      <c r="N16" s="334" t="s">
        <v>6</v>
      </c>
      <c r="O16" s="366"/>
    </row>
    <row r="17" spans="1:15" s="330" customFormat="1" ht="20.25" customHeight="1">
      <c r="A17" s="367"/>
      <c r="B17" s="390" t="s">
        <v>179</v>
      </c>
      <c r="C17" s="331"/>
      <c r="D17" s="332" t="s">
        <v>28</v>
      </c>
      <c r="E17" s="350" t="str">
        <f>IF(C16="","",IF(C16&gt;C18,B16,B18))</f>
        <v>LE MANS FC</v>
      </c>
      <c r="F17" s="395">
        <v>1</v>
      </c>
      <c r="G17" s="328"/>
      <c r="H17" s="328"/>
      <c r="I17" s="331"/>
      <c r="J17" s="328" t="s">
        <v>175</v>
      </c>
      <c r="K17" s="461"/>
      <c r="L17" s="329"/>
      <c r="M17" s="55"/>
      <c r="N17" s="335"/>
      <c r="O17" s="366"/>
    </row>
    <row r="18" spans="1:15" s="330" customFormat="1" ht="20.25" customHeight="1">
      <c r="A18" s="365" t="s">
        <v>95</v>
      </c>
      <c r="B18" s="350" t="str">
        <f>'POULES de classement'!B14</f>
        <v>LE MANS FC</v>
      </c>
      <c r="C18" s="395">
        <v>1</v>
      </c>
      <c r="D18" s="327"/>
      <c r="E18" s="328"/>
      <c r="F18" s="328"/>
      <c r="G18" s="328"/>
      <c r="H18" s="328"/>
      <c r="I18" s="331"/>
      <c r="J18" s="328"/>
      <c r="K18" s="461"/>
      <c r="L18" s="329"/>
      <c r="M18" s="55"/>
      <c r="N18" s="328"/>
      <c r="O18" s="366"/>
    </row>
    <row r="19" spans="1:15" s="330" customFormat="1" ht="20.25" customHeight="1">
      <c r="A19" s="367"/>
      <c r="B19" s="333"/>
      <c r="C19" s="331"/>
      <c r="D19" s="333"/>
      <c r="E19" s="349" t="s">
        <v>32</v>
      </c>
      <c r="F19" s="328"/>
      <c r="G19" s="328"/>
      <c r="H19" s="328"/>
      <c r="I19" s="331"/>
      <c r="J19" s="328"/>
      <c r="K19" s="461"/>
      <c r="L19" s="329"/>
      <c r="M19" s="332" t="s">
        <v>28</v>
      </c>
      <c r="N19" s="352" t="str">
        <f>IF(L11="","",IF(L11&gt;L27,K11,K27))</f>
        <v>MAMERS</v>
      </c>
      <c r="O19" s="353" t="s">
        <v>139</v>
      </c>
    </row>
    <row r="20" spans="1:15" s="330" customFormat="1" ht="20.25" customHeight="1">
      <c r="A20" s="365" t="s">
        <v>72</v>
      </c>
      <c r="B20" s="350" t="str">
        <f>'POULES de classement'!B13</f>
        <v>PARIGNE L'EVÊQUE</v>
      </c>
      <c r="C20" s="395">
        <v>0</v>
      </c>
      <c r="D20" s="327"/>
      <c r="E20" s="328"/>
      <c r="F20" s="328"/>
      <c r="G20" s="328"/>
      <c r="H20" s="328"/>
      <c r="I20" s="458" t="s">
        <v>40</v>
      </c>
      <c r="J20" s="328"/>
      <c r="K20" s="461"/>
      <c r="L20" s="329"/>
      <c r="M20" s="335"/>
      <c r="N20" s="328"/>
      <c r="O20" s="368"/>
    </row>
    <row r="21" spans="1:15" s="330" customFormat="1" ht="20.25" customHeight="1">
      <c r="A21" s="367"/>
      <c r="B21" s="390" t="s">
        <v>180</v>
      </c>
      <c r="C21" s="331"/>
      <c r="D21" s="332" t="s">
        <v>28</v>
      </c>
      <c r="E21" s="391" t="str">
        <f>IF(C20="","",IF(C20&gt;C22,B20,B22))</f>
        <v>GUECELARD B</v>
      </c>
      <c r="F21" s="395">
        <v>1</v>
      </c>
      <c r="G21" s="328"/>
      <c r="H21" s="349" t="s">
        <v>33</v>
      </c>
      <c r="I21" s="458"/>
      <c r="J21" s="328"/>
      <c r="K21" s="461"/>
      <c r="L21" s="329"/>
      <c r="M21" s="332" t="s">
        <v>36</v>
      </c>
      <c r="N21" s="352" t="str">
        <f>IF(L11="","",IF(L11&lt;L27,K11,K27))</f>
        <v>ANTONY SPORTS</v>
      </c>
      <c r="O21" s="354" t="s">
        <v>140</v>
      </c>
    </row>
    <row r="22" spans="1:15" s="330" customFormat="1" ht="20.25" customHeight="1">
      <c r="A22" s="365" t="s">
        <v>71</v>
      </c>
      <c r="B22" s="350" t="str">
        <f>'POULES de classement'!W5</f>
        <v>GUECELARD B</v>
      </c>
      <c r="C22" s="395">
        <v>1</v>
      </c>
      <c r="D22" s="327"/>
      <c r="E22" s="447" t="s">
        <v>200</v>
      </c>
      <c r="F22" s="328"/>
      <c r="G22" s="328"/>
      <c r="H22" s="328"/>
      <c r="I22" s="331"/>
      <c r="J22" s="328"/>
      <c r="K22" s="461"/>
      <c r="L22" s="329"/>
      <c r="M22" s="335"/>
      <c r="N22" s="328"/>
      <c r="O22" s="368"/>
    </row>
    <row r="23" spans="1:17" s="330" customFormat="1" ht="20.25" customHeight="1">
      <c r="A23" s="367"/>
      <c r="B23" s="333"/>
      <c r="C23" s="331"/>
      <c r="D23" s="333"/>
      <c r="E23" s="448"/>
      <c r="F23" s="328"/>
      <c r="G23" s="332" t="s">
        <v>28</v>
      </c>
      <c r="H23" s="350" t="str">
        <f>IF(F21="","",IF(F21&gt;F25,E21,E25))</f>
        <v>MAMERS</v>
      </c>
      <c r="I23" s="395">
        <v>1</v>
      </c>
      <c r="J23" s="328"/>
      <c r="K23" s="461"/>
      <c r="L23" s="329"/>
      <c r="M23" s="335"/>
      <c r="N23" s="328"/>
      <c r="O23" s="368"/>
      <c r="Q23" s="332"/>
    </row>
    <row r="24" spans="1:15" s="330" customFormat="1" ht="20.25" customHeight="1">
      <c r="A24" s="365" t="s">
        <v>74</v>
      </c>
      <c r="B24" s="350" t="str">
        <f>'POULES de classement'!I13</f>
        <v>LE MANS SOM</v>
      </c>
      <c r="C24" s="395">
        <v>0</v>
      </c>
      <c r="D24" s="327"/>
      <c r="E24" s="449"/>
      <c r="F24" s="328"/>
      <c r="G24" s="328"/>
      <c r="H24" s="447" t="s">
        <v>206</v>
      </c>
      <c r="I24" s="331"/>
      <c r="J24" s="328"/>
      <c r="K24" s="461"/>
      <c r="L24" s="329"/>
      <c r="M24" s="335"/>
      <c r="N24" s="328"/>
      <c r="O24" s="368"/>
    </row>
    <row r="25" spans="1:15" s="330" customFormat="1" ht="20.25" customHeight="1">
      <c r="A25" s="367"/>
      <c r="B25" s="390" t="s">
        <v>181</v>
      </c>
      <c r="C25" s="331"/>
      <c r="D25" s="332" t="s">
        <v>28</v>
      </c>
      <c r="E25" s="350" t="str">
        <f>IF(C24="","",IF(C24&gt;C26,B24,B26))</f>
        <v>MAMERS</v>
      </c>
      <c r="F25" s="395">
        <v>2</v>
      </c>
      <c r="G25" s="328"/>
      <c r="H25" s="448"/>
      <c r="I25" s="331"/>
      <c r="J25" s="328"/>
      <c r="K25" s="461"/>
      <c r="L25" s="329"/>
      <c r="M25" s="335"/>
      <c r="N25" s="328"/>
      <c r="O25" s="368"/>
    </row>
    <row r="26" spans="1:15" s="330" customFormat="1" ht="20.25" customHeight="1">
      <c r="A26" s="365" t="s">
        <v>68</v>
      </c>
      <c r="B26" s="350" t="str">
        <f>'POULES de classement'!P5</f>
        <v>MAMERS</v>
      </c>
      <c r="C26" s="395">
        <v>2</v>
      </c>
      <c r="D26" s="327"/>
      <c r="E26" s="328"/>
      <c r="F26" s="328"/>
      <c r="G26" s="328"/>
      <c r="H26" s="448"/>
      <c r="I26" s="331"/>
      <c r="J26" s="328"/>
      <c r="K26" s="461"/>
      <c r="L26" s="329"/>
      <c r="M26" s="335"/>
      <c r="N26" s="328"/>
      <c r="O26" s="368"/>
    </row>
    <row r="27" spans="1:15" s="330" customFormat="1" ht="20.25" customHeight="1">
      <c r="A27" s="367"/>
      <c r="B27" s="333"/>
      <c r="C27" s="331"/>
      <c r="D27" s="333"/>
      <c r="E27" s="349" t="s">
        <v>32</v>
      </c>
      <c r="F27" s="328"/>
      <c r="G27" s="328"/>
      <c r="H27" s="448"/>
      <c r="I27" s="331"/>
      <c r="J27" s="332" t="s">
        <v>28</v>
      </c>
      <c r="K27" s="350" t="str">
        <f>IF(I23="","",IF(I23&gt;I31,H23,H31))</f>
        <v>MAMERS</v>
      </c>
      <c r="L27" s="351">
        <v>1</v>
      </c>
      <c r="M27" s="335"/>
      <c r="N27" s="328"/>
      <c r="O27" s="368"/>
    </row>
    <row r="28" spans="1:15" s="330" customFormat="1" ht="20.25" customHeight="1">
      <c r="A28" s="365" t="s">
        <v>76</v>
      </c>
      <c r="B28" s="350" t="str">
        <f>'POULES de classement'!P13</f>
        <v>MONCE</v>
      </c>
      <c r="C28" s="395">
        <v>0</v>
      </c>
      <c r="D28" s="327"/>
      <c r="E28" s="328"/>
      <c r="F28" s="328"/>
      <c r="G28" s="328"/>
      <c r="H28" s="448"/>
      <c r="I28" s="331"/>
      <c r="J28" s="328"/>
      <c r="K28" s="328"/>
      <c r="L28" s="329"/>
      <c r="M28" s="335"/>
      <c r="N28" s="335"/>
      <c r="O28" s="366"/>
    </row>
    <row r="29" spans="1:15" s="330" customFormat="1" ht="20.25" customHeight="1">
      <c r="A29" s="367"/>
      <c r="B29" s="390" t="s">
        <v>182</v>
      </c>
      <c r="C29" s="331"/>
      <c r="D29" s="332" t="s">
        <v>28</v>
      </c>
      <c r="E29" s="350" t="str">
        <f>IF(C28="","",IF(C28&gt;C30,B28,B30))</f>
        <v>LE LUDE</v>
      </c>
      <c r="F29" s="395">
        <v>0</v>
      </c>
      <c r="G29" s="328"/>
      <c r="H29" s="448"/>
      <c r="I29" s="331"/>
      <c r="J29" s="328"/>
      <c r="K29" s="349" t="s">
        <v>124</v>
      </c>
      <c r="L29" s="329" t="s">
        <v>262</v>
      </c>
      <c r="M29" s="335"/>
      <c r="N29" s="328"/>
      <c r="O29" s="368"/>
    </row>
    <row r="30" spans="1:15" s="330" customFormat="1" ht="20.25" customHeight="1">
      <c r="A30" s="365" t="s">
        <v>70</v>
      </c>
      <c r="B30" s="350" t="str">
        <f>'POULES de classement'!I5</f>
        <v>LE LUDE</v>
      </c>
      <c r="C30" s="395">
        <v>1</v>
      </c>
      <c r="D30" s="327"/>
      <c r="E30" s="447" t="s">
        <v>199</v>
      </c>
      <c r="F30" s="328"/>
      <c r="G30" s="328"/>
      <c r="H30" s="449"/>
      <c r="I30" s="331"/>
      <c r="J30" s="328"/>
      <c r="K30" s="336" t="s">
        <v>37</v>
      </c>
      <c r="L30" s="329"/>
      <c r="M30" s="335"/>
      <c r="N30" s="328"/>
      <c r="O30" s="368"/>
    </row>
    <row r="31" spans="1:15" s="330" customFormat="1" ht="20.25" customHeight="1">
      <c r="A31" s="367"/>
      <c r="B31" s="333"/>
      <c r="C31" s="331"/>
      <c r="D31" s="333"/>
      <c r="E31" s="448"/>
      <c r="F31" s="328"/>
      <c r="G31" s="332" t="s">
        <v>28</v>
      </c>
      <c r="H31" s="350" t="str">
        <f>IF(F29="","",IF(F29&gt;F33,E29,E33))</f>
        <v>NOGENT LE ROTROU</v>
      </c>
      <c r="I31" s="395">
        <v>0</v>
      </c>
      <c r="J31" s="328"/>
      <c r="K31" s="350" t="str">
        <f>IF(I7="","",IF(I15&gt;I7,H7,H15))</f>
        <v>LE MANS FC</v>
      </c>
      <c r="L31" s="396">
        <v>0</v>
      </c>
      <c r="M31" s="335"/>
      <c r="N31" s="328"/>
      <c r="O31" s="368"/>
    </row>
    <row r="32" spans="1:15" s="330" customFormat="1" ht="20.25" customHeight="1">
      <c r="A32" s="365" t="s">
        <v>77</v>
      </c>
      <c r="B32" s="350" t="str">
        <f>'POULES de classement'!W13</f>
        <v>NOGENT LE ROTROU</v>
      </c>
      <c r="C32" s="395">
        <v>3</v>
      </c>
      <c r="D32" s="327"/>
      <c r="E32" s="449"/>
      <c r="F32" s="328"/>
      <c r="G32" s="336"/>
      <c r="H32" s="328"/>
      <c r="I32" s="331"/>
      <c r="J32" s="328"/>
      <c r="K32" s="390" t="s">
        <v>209</v>
      </c>
      <c r="L32" s="329"/>
      <c r="M32" s="332" t="s">
        <v>28</v>
      </c>
      <c r="N32" s="352" t="str">
        <f>IF(L31="","",IF(L31&gt;L33,K31,K33))</f>
        <v>NOGENT LE ROTROU</v>
      </c>
      <c r="O32" s="354" t="s">
        <v>141</v>
      </c>
    </row>
    <row r="33" spans="1:15" s="330" customFormat="1" ht="20.25" customHeight="1">
      <c r="A33" s="367"/>
      <c r="B33" s="390" t="s">
        <v>183</v>
      </c>
      <c r="C33" s="331"/>
      <c r="D33" s="332" t="s">
        <v>28</v>
      </c>
      <c r="E33" s="350" t="str">
        <f>IF(C32="","",IF(C32&gt;C34,B32,B34))</f>
        <v>NOGENT LE ROTROU</v>
      </c>
      <c r="F33" s="395">
        <v>2</v>
      </c>
      <c r="G33" s="328"/>
      <c r="H33" s="335"/>
      <c r="I33" s="337"/>
      <c r="J33" s="335"/>
      <c r="K33" s="350" t="str">
        <f>IF(I23="","",IF(I31&gt;I23,H23,H31))</f>
        <v>NOGENT LE ROTROU</v>
      </c>
      <c r="L33" s="396">
        <v>1</v>
      </c>
      <c r="M33" s="335"/>
      <c r="N33" s="328"/>
      <c r="O33" s="368"/>
    </row>
    <row r="34" spans="1:15" s="330" customFormat="1" ht="20.25" customHeight="1">
      <c r="A34" s="365" t="s">
        <v>67</v>
      </c>
      <c r="B34" s="350" t="str">
        <f>'POULES de classement'!B5</f>
        <v>ALPES MANCELLES</v>
      </c>
      <c r="C34" s="395">
        <v>0</v>
      </c>
      <c r="D34" s="327"/>
      <c r="E34" s="328"/>
      <c r="F34" s="328"/>
      <c r="G34" s="328"/>
      <c r="H34" s="328"/>
      <c r="I34" s="331"/>
      <c r="J34" s="338" t="s">
        <v>30</v>
      </c>
      <c r="K34" s="335"/>
      <c r="L34" s="339"/>
      <c r="M34" s="332" t="s">
        <v>36</v>
      </c>
      <c r="N34" s="352" t="str">
        <f>IF(L31="","",IF(L31&lt;L33,K31,K33))</f>
        <v>LE MANS FC</v>
      </c>
      <c r="O34" s="354" t="s">
        <v>142</v>
      </c>
    </row>
    <row r="35" spans="1:15" s="330" customFormat="1" ht="15">
      <c r="A35" s="369"/>
      <c r="B35" s="370"/>
      <c r="C35" s="371"/>
      <c r="D35" s="370"/>
      <c r="E35" s="372"/>
      <c r="F35" s="372"/>
      <c r="G35" s="372"/>
      <c r="H35" s="372"/>
      <c r="I35" s="371"/>
      <c r="J35" s="372"/>
      <c r="K35" s="373"/>
      <c r="L35" s="374"/>
      <c r="M35" s="373"/>
      <c r="N35" s="373"/>
      <c r="O35" s="375"/>
    </row>
    <row r="36" spans="1:15" s="330" customFormat="1" ht="18.75">
      <c r="A36" s="376"/>
      <c r="B36" s="333"/>
      <c r="C36" s="333"/>
      <c r="D36" s="333"/>
      <c r="E36" s="383"/>
      <c r="F36" s="328"/>
      <c r="G36" s="340" t="s">
        <v>30</v>
      </c>
      <c r="H36" s="349" t="s">
        <v>170</v>
      </c>
      <c r="I36" s="337"/>
      <c r="J36" s="335"/>
      <c r="K36" s="335"/>
      <c r="L36" s="339"/>
      <c r="M36" s="335"/>
      <c r="N36" s="335"/>
      <c r="O36" s="366"/>
    </row>
    <row r="37" spans="1:15" s="330" customFormat="1" ht="14.25" customHeight="1">
      <c r="A37" s="376"/>
      <c r="B37" s="337" t="s">
        <v>42</v>
      </c>
      <c r="C37" s="333"/>
      <c r="D37" s="333"/>
      <c r="E37" s="383"/>
      <c r="F37" s="328"/>
      <c r="G37" s="335"/>
      <c r="H37" s="335" t="s">
        <v>38</v>
      </c>
      <c r="I37" s="337"/>
      <c r="J37" s="335"/>
      <c r="K37" s="335"/>
      <c r="L37" s="451" t="s">
        <v>40</v>
      </c>
      <c r="M37" s="335"/>
      <c r="N37" s="335"/>
      <c r="O37" s="366"/>
    </row>
    <row r="38" spans="1:15" s="330" customFormat="1" ht="20.25" customHeight="1">
      <c r="A38" s="377"/>
      <c r="B38" s="341"/>
      <c r="C38" s="333"/>
      <c r="D38" s="333"/>
      <c r="E38" s="383"/>
      <c r="F38" s="328"/>
      <c r="G38" s="332" t="s">
        <v>36</v>
      </c>
      <c r="H38" s="350" t="str">
        <f>IF(F5="","",IF(F5&lt;F9,E5,E9))</f>
        <v>POUANCE</v>
      </c>
      <c r="I38" s="395">
        <v>2</v>
      </c>
      <c r="J38" s="328"/>
      <c r="K38" s="349" t="s">
        <v>120</v>
      </c>
      <c r="L38" s="451"/>
      <c r="M38" s="335"/>
      <c r="N38" s="334" t="s">
        <v>6</v>
      </c>
      <c r="O38" s="366"/>
    </row>
    <row r="39" spans="1:15" s="330" customFormat="1" ht="20.25" customHeight="1">
      <c r="A39" s="376"/>
      <c r="B39" s="333"/>
      <c r="C39" s="333"/>
      <c r="D39" s="333"/>
      <c r="E39" s="383"/>
      <c r="F39" s="328"/>
      <c r="G39" s="328"/>
      <c r="H39" s="390" t="s">
        <v>204</v>
      </c>
      <c r="I39" s="331"/>
      <c r="J39" s="332" t="s">
        <v>28</v>
      </c>
      <c r="K39" s="350" t="str">
        <f>IF(I38="","",IF(I38&gt;I40,H38,H40))</f>
        <v>POUANCE</v>
      </c>
      <c r="L39" s="396">
        <v>0</v>
      </c>
      <c r="M39" s="335"/>
      <c r="N39" s="328"/>
      <c r="O39" s="368"/>
    </row>
    <row r="40" spans="1:15" s="330" customFormat="1" ht="20.25" customHeight="1">
      <c r="A40" s="376"/>
      <c r="B40" s="333"/>
      <c r="C40" s="333"/>
      <c r="D40" s="333"/>
      <c r="E40" s="383"/>
      <c r="F40" s="328"/>
      <c r="G40" s="332" t="s">
        <v>36</v>
      </c>
      <c r="H40" s="350" t="str">
        <f>IF(F13="","",IF(F13&lt;F17,E13,E17))</f>
        <v>MULSANNE TELOCHE</v>
      </c>
      <c r="I40" s="395">
        <v>0</v>
      </c>
      <c r="J40" s="328"/>
      <c r="K40" s="447" t="s">
        <v>210</v>
      </c>
      <c r="L40" s="329"/>
      <c r="M40" s="332" t="s">
        <v>28</v>
      </c>
      <c r="N40" s="352" t="str">
        <f>IF(L39="","",IF(L39&gt;L42,K39,K42))</f>
        <v>LE LUDE</v>
      </c>
      <c r="O40" s="354" t="s">
        <v>143</v>
      </c>
    </row>
    <row r="41" spans="1:15" s="330" customFormat="1" ht="20.25" customHeight="1">
      <c r="A41" s="376"/>
      <c r="B41" s="333"/>
      <c r="C41" s="333"/>
      <c r="D41" s="333"/>
      <c r="E41" s="383"/>
      <c r="F41" s="328"/>
      <c r="G41" s="328"/>
      <c r="H41" s="328"/>
      <c r="I41" s="331"/>
      <c r="J41" s="328"/>
      <c r="K41" s="449"/>
      <c r="L41" s="329"/>
      <c r="M41" s="335"/>
      <c r="N41" s="335"/>
      <c r="O41" s="366"/>
    </row>
    <row r="42" spans="1:15" s="330" customFormat="1" ht="20.25" customHeight="1">
      <c r="A42" s="376"/>
      <c r="B42" s="333"/>
      <c r="C42" s="333"/>
      <c r="D42" s="333"/>
      <c r="E42" s="383"/>
      <c r="F42" s="328"/>
      <c r="G42" s="332" t="s">
        <v>36</v>
      </c>
      <c r="H42" s="350" t="str">
        <f>IF(F21="","",IF(F21&lt;F25,E21,E25))</f>
        <v>GUECELARD B</v>
      </c>
      <c r="I42" s="395">
        <v>0</v>
      </c>
      <c r="J42" s="332" t="s">
        <v>28</v>
      </c>
      <c r="K42" s="350" t="str">
        <f>IF(I42="","",IF(I42&gt;I44,H42,H44))</f>
        <v>LE LUDE</v>
      </c>
      <c r="L42" s="396">
        <v>1</v>
      </c>
      <c r="M42" s="332" t="s">
        <v>36</v>
      </c>
      <c r="N42" s="352" t="str">
        <f>IF(L39="","",IF(L39&lt;L42,K39,K42))</f>
        <v>POUANCE</v>
      </c>
      <c r="O42" s="354" t="s">
        <v>144</v>
      </c>
    </row>
    <row r="43" spans="1:15" s="330" customFormat="1" ht="20.25" customHeight="1">
      <c r="A43" s="376"/>
      <c r="B43" s="333"/>
      <c r="C43" s="333"/>
      <c r="D43" s="333"/>
      <c r="E43" s="383"/>
      <c r="F43" s="328"/>
      <c r="G43" s="328"/>
      <c r="H43" s="390" t="s">
        <v>205</v>
      </c>
      <c r="I43" s="331"/>
      <c r="J43" s="328"/>
      <c r="K43" s="328"/>
      <c r="L43" s="329"/>
      <c r="M43" s="335"/>
      <c r="N43" s="335"/>
      <c r="O43" s="366"/>
    </row>
    <row r="44" spans="1:15" s="330" customFormat="1" ht="20.25" customHeight="1">
      <c r="A44" s="376"/>
      <c r="B44" s="333"/>
      <c r="C44" s="333"/>
      <c r="D44" s="333"/>
      <c r="E44" s="383"/>
      <c r="F44" s="328"/>
      <c r="G44" s="332" t="s">
        <v>36</v>
      </c>
      <c r="H44" s="350" t="str">
        <f>IF(F29="","",IF(F29&lt;F33,E29,E33))</f>
        <v>LE LUDE</v>
      </c>
      <c r="I44" s="395">
        <v>2</v>
      </c>
      <c r="J44" s="328"/>
      <c r="K44" s="349" t="s">
        <v>121</v>
      </c>
      <c r="L44" s="329"/>
      <c r="M44" s="335"/>
      <c r="N44" s="328"/>
      <c r="O44" s="368"/>
    </row>
    <row r="45" spans="1:15" s="330" customFormat="1" ht="20.25" customHeight="1">
      <c r="A45" s="377"/>
      <c r="B45" s="341"/>
      <c r="C45" s="333"/>
      <c r="D45" s="333"/>
      <c r="E45" s="365"/>
      <c r="F45" s="335"/>
      <c r="G45" s="335"/>
      <c r="H45" s="328"/>
      <c r="I45" s="331"/>
      <c r="J45" s="332" t="s">
        <v>36</v>
      </c>
      <c r="K45" s="350" t="str">
        <f>IF(I38="","",IF(I40&gt;I38,H38,H40))</f>
        <v>MULSANNE TELOCHE</v>
      </c>
      <c r="L45" s="396">
        <v>4</v>
      </c>
      <c r="M45" s="335"/>
      <c r="N45" s="328"/>
      <c r="O45" s="368"/>
    </row>
    <row r="46" spans="1:15" s="330" customFormat="1" ht="20.25" customHeight="1">
      <c r="A46" s="377"/>
      <c r="B46" s="341"/>
      <c r="C46" s="333"/>
      <c r="D46" s="333"/>
      <c r="E46" s="365"/>
      <c r="F46" s="335"/>
      <c r="G46" s="335"/>
      <c r="H46" s="328"/>
      <c r="I46" s="331"/>
      <c r="J46" s="338" t="s">
        <v>30</v>
      </c>
      <c r="K46" s="390" t="s">
        <v>211</v>
      </c>
      <c r="L46" s="329"/>
      <c r="M46" s="332" t="s">
        <v>28</v>
      </c>
      <c r="N46" s="352" t="str">
        <f>IF(L45="","",IF(L45&gt;L47,K45,K47))</f>
        <v>MULSANNE TELOCHE</v>
      </c>
      <c r="O46" s="354" t="s">
        <v>145</v>
      </c>
    </row>
    <row r="47" spans="1:15" s="330" customFormat="1" ht="20.25" customHeight="1">
      <c r="A47" s="377"/>
      <c r="B47" s="341"/>
      <c r="C47" s="333"/>
      <c r="D47" s="333"/>
      <c r="E47" s="349" t="s">
        <v>115</v>
      </c>
      <c r="F47" s="452" t="s">
        <v>40</v>
      </c>
      <c r="G47" s="335"/>
      <c r="H47" s="335"/>
      <c r="I47" s="452"/>
      <c r="J47" s="332" t="s">
        <v>36</v>
      </c>
      <c r="K47" s="350" t="str">
        <f>IF(I42="","",IF(I44&gt;I42,H42,H44))</f>
        <v>GUECELARD B</v>
      </c>
      <c r="L47" s="396">
        <v>0</v>
      </c>
      <c r="M47" s="335"/>
      <c r="N47" s="328"/>
      <c r="O47" s="368"/>
    </row>
    <row r="48" spans="1:15" s="330" customFormat="1" ht="20.25" customHeight="1">
      <c r="A48" s="377"/>
      <c r="B48" s="341"/>
      <c r="C48" s="333"/>
      <c r="D48" s="333"/>
      <c r="E48" s="365"/>
      <c r="F48" s="452"/>
      <c r="G48" s="335"/>
      <c r="H48" s="349" t="s">
        <v>116</v>
      </c>
      <c r="I48" s="452"/>
      <c r="J48" s="328"/>
      <c r="K48" s="335"/>
      <c r="L48" s="339"/>
      <c r="M48" s="332" t="s">
        <v>36</v>
      </c>
      <c r="N48" s="352" t="str">
        <f>IF(L45="","",IF(L45&lt;L47,K45,K47))</f>
        <v>GUECELARD B</v>
      </c>
      <c r="O48" s="354" t="s">
        <v>146</v>
      </c>
    </row>
    <row r="49" spans="1:15" s="330" customFormat="1" ht="20.25" customHeight="1">
      <c r="A49" s="377"/>
      <c r="B49" s="341"/>
      <c r="C49" s="333"/>
      <c r="D49" s="333"/>
      <c r="E49" s="350" t="str">
        <f>IF(C4="","",IF(C4&lt;C6,B4,B6))</f>
        <v>PARIS FC</v>
      </c>
      <c r="F49" s="395">
        <v>2</v>
      </c>
      <c r="G49" s="328"/>
      <c r="H49" s="328"/>
      <c r="I49" s="331"/>
      <c r="J49" s="335"/>
      <c r="K49" s="335"/>
      <c r="L49" s="451"/>
      <c r="M49" s="335"/>
      <c r="N49" s="335"/>
      <c r="O49" s="366"/>
    </row>
    <row r="50" spans="1:15" s="330" customFormat="1" ht="20.25" customHeight="1">
      <c r="A50" s="377"/>
      <c r="B50" s="341"/>
      <c r="C50" s="333"/>
      <c r="D50" s="333"/>
      <c r="E50" s="390" t="s">
        <v>190</v>
      </c>
      <c r="F50" s="331"/>
      <c r="G50" s="332" t="s">
        <v>28</v>
      </c>
      <c r="H50" s="350" t="str">
        <f>IF(F49="","",IF(F49&gt;F51,E49,E51))</f>
        <v>PARIS FC</v>
      </c>
      <c r="I50" s="395">
        <v>0</v>
      </c>
      <c r="J50" s="335"/>
      <c r="K50" s="349" t="s">
        <v>118</v>
      </c>
      <c r="L50" s="451"/>
      <c r="M50" s="335"/>
      <c r="N50" s="335"/>
      <c r="O50" s="366"/>
    </row>
    <row r="51" spans="1:15" s="330" customFormat="1" ht="20.25" customHeight="1">
      <c r="A51" s="377"/>
      <c r="B51" s="341"/>
      <c r="C51" s="333"/>
      <c r="D51" s="333"/>
      <c r="E51" s="350" t="str">
        <f>IF(C8="","",IF(C8&lt;C10,B8,B10))</f>
        <v>GUECELARD A</v>
      </c>
      <c r="F51" s="395">
        <v>0</v>
      </c>
      <c r="G51" s="328"/>
      <c r="H51" s="447" t="s">
        <v>197</v>
      </c>
      <c r="I51" s="331"/>
      <c r="J51" s="335"/>
      <c r="K51" s="335"/>
      <c r="L51" s="339"/>
      <c r="M51" s="335"/>
      <c r="N51" s="335"/>
      <c r="O51" s="366"/>
    </row>
    <row r="52" spans="1:15" s="330" customFormat="1" ht="20.25" customHeight="1">
      <c r="A52" s="377"/>
      <c r="B52" s="341"/>
      <c r="C52" s="333"/>
      <c r="D52" s="333"/>
      <c r="E52" s="383"/>
      <c r="F52" s="328"/>
      <c r="G52" s="328"/>
      <c r="H52" s="448"/>
      <c r="I52" s="331"/>
      <c r="J52" s="332" t="s">
        <v>28</v>
      </c>
      <c r="K52" s="350" t="str">
        <f>IF(I50="","",IF(I50&gt;I54,H50,H54))</f>
        <v>CERANS FOULLETOURTE B</v>
      </c>
      <c r="L52" s="396">
        <v>0</v>
      </c>
      <c r="M52" s="335"/>
      <c r="N52" s="328"/>
      <c r="O52" s="368"/>
    </row>
    <row r="53" spans="1:15" s="330" customFormat="1" ht="20.25" customHeight="1">
      <c r="A53" s="377"/>
      <c r="B53" s="341"/>
      <c r="C53" s="333"/>
      <c r="D53" s="333"/>
      <c r="E53" s="350" t="str">
        <f>IF(C12="","",IF(C12&lt;C14,B12,B14))</f>
        <v>ANTONNIERE</v>
      </c>
      <c r="F53" s="395">
        <v>0</v>
      </c>
      <c r="G53" s="328"/>
      <c r="H53" s="449"/>
      <c r="I53" s="331"/>
      <c r="J53" s="328"/>
      <c r="K53" s="447" t="s">
        <v>258</v>
      </c>
      <c r="L53" s="329"/>
      <c r="M53" s="335"/>
      <c r="N53" s="328"/>
      <c r="O53" s="368"/>
    </row>
    <row r="54" spans="1:15" s="330" customFormat="1" ht="20.25" customHeight="1">
      <c r="A54" s="377"/>
      <c r="B54" s="341"/>
      <c r="C54" s="333"/>
      <c r="D54" s="333"/>
      <c r="E54" s="390" t="s">
        <v>191</v>
      </c>
      <c r="F54" s="331"/>
      <c r="G54" s="332" t="s">
        <v>28</v>
      </c>
      <c r="H54" s="350" t="str">
        <f>IF(F53="","",IF(F53&gt;F55,E53,E55))</f>
        <v>CERANS FOULLETOURTE B</v>
      </c>
      <c r="I54" s="395">
        <v>1</v>
      </c>
      <c r="J54" s="328"/>
      <c r="K54" s="448"/>
      <c r="L54" s="329"/>
      <c r="M54" s="335"/>
      <c r="N54" s="328"/>
      <c r="O54" s="368"/>
    </row>
    <row r="55" spans="1:15" s="330" customFormat="1" ht="20.25" customHeight="1">
      <c r="A55" s="377"/>
      <c r="B55" s="341"/>
      <c r="C55" s="333"/>
      <c r="D55" s="333"/>
      <c r="E55" s="350" t="str">
        <f>IF(C16="","",IF(C16&lt;C18,B16,B18))</f>
        <v>CERANS FOULLETOURTE B</v>
      </c>
      <c r="F55" s="395">
        <v>3</v>
      </c>
      <c r="G55" s="328"/>
      <c r="H55" s="328"/>
      <c r="I55" s="331"/>
      <c r="J55" s="328"/>
      <c r="K55" s="448"/>
      <c r="L55" s="329"/>
      <c r="M55" s="335"/>
      <c r="N55" s="328"/>
      <c r="O55" s="368"/>
    </row>
    <row r="56" spans="1:15" s="330" customFormat="1" ht="20.25" customHeight="1">
      <c r="A56" s="377"/>
      <c r="B56" s="341"/>
      <c r="C56" s="333"/>
      <c r="D56" s="333"/>
      <c r="E56" s="383"/>
      <c r="F56" s="328"/>
      <c r="G56" s="328"/>
      <c r="H56" s="349" t="s">
        <v>116</v>
      </c>
      <c r="I56" s="331"/>
      <c r="J56" s="328"/>
      <c r="K56" s="448"/>
      <c r="L56" s="329"/>
      <c r="M56" s="332" t="s">
        <v>28</v>
      </c>
      <c r="N56" s="352" t="str">
        <f>IF(L52="","",IF(L52&gt;L60,K52,K60))</f>
        <v>ALPES MANCELLES</v>
      </c>
      <c r="O56" s="354" t="s">
        <v>147</v>
      </c>
    </row>
    <row r="57" spans="1:15" s="330" customFormat="1" ht="20.25" customHeight="1">
      <c r="A57" s="377"/>
      <c r="B57" s="341"/>
      <c r="C57" s="333"/>
      <c r="D57" s="333"/>
      <c r="E57" s="350" t="str">
        <f>IF(C20="","",IF(C20&lt;C22,B20,B22))</f>
        <v>PARIGNE L'EVÊQUE</v>
      </c>
      <c r="F57" s="395">
        <v>0</v>
      </c>
      <c r="G57" s="328"/>
      <c r="H57" s="328"/>
      <c r="I57" s="331"/>
      <c r="J57" s="328"/>
      <c r="K57" s="448"/>
      <c r="L57" s="329"/>
      <c r="M57" s="335"/>
      <c r="N57" s="328"/>
      <c r="O57" s="368"/>
    </row>
    <row r="58" spans="1:15" s="330" customFormat="1" ht="20.25" customHeight="1">
      <c r="A58" s="377"/>
      <c r="B58" s="341"/>
      <c r="C58" s="333"/>
      <c r="D58" s="333"/>
      <c r="E58" s="390" t="s">
        <v>192</v>
      </c>
      <c r="F58" s="331"/>
      <c r="G58" s="332" t="s">
        <v>28</v>
      </c>
      <c r="H58" s="350" t="str">
        <f>IF(F57="","",IF(F57&gt;F59,E57,E59))</f>
        <v>LE MANS SOM</v>
      </c>
      <c r="I58" s="395">
        <v>0</v>
      </c>
      <c r="J58" s="328"/>
      <c r="K58" s="448"/>
      <c r="L58" s="329"/>
      <c r="M58" s="332" t="s">
        <v>36</v>
      </c>
      <c r="N58" s="352" t="str">
        <f>IF(L52="","",IF(L52&lt;L60,K52,K60))</f>
        <v>CERANS FOULLETOURTE B</v>
      </c>
      <c r="O58" s="354" t="s">
        <v>148</v>
      </c>
    </row>
    <row r="59" spans="1:15" s="330" customFormat="1" ht="20.25" customHeight="1">
      <c r="A59" s="377"/>
      <c r="B59" s="341"/>
      <c r="C59" s="333"/>
      <c r="D59" s="333"/>
      <c r="E59" s="350" t="str">
        <f>IF(C24="","",IF(C24&lt;C26,B24,B26))</f>
        <v>LE MANS SOM</v>
      </c>
      <c r="F59" s="395">
        <v>2</v>
      </c>
      <c r="G59" s="328"/>
      <c r="H59" s="447" t="s">
        <v>196</v>
      </c>
      <c r="I59" s="331"/>
      <c r="J59" s="328"/>
      <c r="K59" s="449"/>
      <c r="L59" s="329"/>
      <c r="M59" s="335"/>
      <c r="N59" s="335"/>
      <c r="O59" s="366"/>
    </row>
    <row r="60" spans="1:15" s="330" customFormat="1" ht="20.25" customHeight="1">
      <c r="A60" s="377"/>
      <c r="B60" s="341"/>
      <c r="C60" s="333"/>
      <c r="D60" s="333"/>
      <c r="E60" s="383"/>
      <c r="F60" s="328"/>
      <c r="G60" s="328"/>
      <c r="H60" s="448"/>
      <c r="I60" s="331"/>
      <c r="J60" s="332" t="s">
        <v>28</v>
      </c>
      <c r="K60" s="350" t="str">
        <f>IF(I58="","",IF(I58&gt;I62,H58,H62))</f>
        <v>ALPES MANCELLES</v>
      </c>
      <c r="L60" s="396">
        <v>1</v>
      </c>
      <c r="M60" s="335"/>
      <c r="N60" s="328"/>
      <c r="O60" s="368"/>
    </row>
    <row r="61" spans="1:15" s="330" customFormat="1" ht="20.25" customHeight="1">
      <c r="A61" s="377"/>
      <c r="B61" s="341"/>
      <c r="C61" s="333"/>
      <c r="D61" s="333"/>
      <c r="E61" s="350" t="str">
        <f>IF(C28="","",IF(C28&lt;C30,B28,B30))</f>
        <v>MONCE</v>
      </c>
      <c r="F61" s="395">
        <v>0</v>
      </c>
      <c r="G61" s="328"/>
      <c r="H61" s="449"/>
      <c r="I61" s="331"/>
      <c r="J61" s="328"/>
      <c r="K61" s="328"/>
      <c r="L61" s="329"/>
      <c r="M61" s="335"/>
      <c r="N61" s="328"/>
      <c r="O61" s="368"/>
    </row>
    <row r="62" spans="1:15" s="330" customFormat="1" ht="20.25" customHeight="1">
      <c r="A62" s="377"/>
      <c r="B62" s="341"/>
      <c r="C62" s="333"/>
      <c r="D62" s="333"/>
      <c r="E62" s="390" t="s">
        <v>193</v>
      </c>
      <c r="F62" s="331"/>
      <c r="G62" s="332" t="s">
        <v>28</v>
      </c>
      <c r="H62" s="350" t="str">
        <f>IF(F61="","",IF(F61&gt;F63,E61,E63))</f>
        <v>ALPES MANCELLES</v>
      </c>
      <c r="I62" s="395">
        <v>3</v>
      </c>
      <c r="J62" s="328"/>
      <c r="K62" s="349" t="s">
        <v>119</v>
      </c>
      <c r="L62" s="329"/>
      <c r="M62" s="335"/>
      <c r="N62" s="335"/>
      <c r="O62" s="366"/>
    </row>
    <row r="63" spans="1:15" s="330" customFormat="1" ht="20.25" customHeight="1">
      <c r="A63" s="377"/>
      <c r="B63" s="394"/>
      <c r="C63" s="333"/>
      <c r="D63" s="333"/>
      <c r="E63" s="350" t="str">
        <f>IF(C32="","",IF(C32&lt;C34,B32,B34))</f>
        <v>ALPES MANCELLES</v>
      </c>
      <c r="F63" s="395">
        <v>1</v>
      </c>
      <c r="G63" s="328"/>
      <c r="H63" s="328"/>
      <c r="I63" s="331"/>
      <c r="J63" s="332" t="s">
        <v>36</v>
      </c>
      <c r="K63" s="350" t="str">
        <f>IF(I50="","",IF(I54&gt;I50,H50,H54))</f>
        <v>PARIS FC</v>
      </c>
      <c r="L63" s="396">
        <v>1</v>
      </c>
      <c r="M63" s="335"/>
      <c r="N63" s="328"/>
      <c r="O63" s="368"/>
    </row>
    <row r="64" spans="1:15" s="330" customFormat="1" ht="20.25" customHeight="1">
      <c r="A64" s="377"/>
      <c r="B64" s="446"/>
      <c r="C64" s="333"/>
      <c r="D64" s="333"/>
      <c r="E64" s="365"/>
      <c r="F64" s="335"/>
      <c r="G64" s="328"/>
      <c r="H64" s="328"/>
      <c r="I64" s="331"/>
      <c r="J64" s="338" t="s">
        <v>30</v>
      </c>
      <c r="K64" s="390" t="s">
        <v>189</v>
      </c>
      <c r="L64" s="329"/>
      <c r="M64" s="332" t="s">
        <v>28</v>
      </c>
      <c r="N64" s="352" t="str">
        <f>IF(L63="","",IF(L63&gt;L65,K63,K65))</f>
        <v>PARIS FC</v>
      </c>
      <c r="O64" s="354" t="s">
        <v>149</v>
      </c>
    </row>
    <row r="65" spans="1:15" s="330" customFormat="1" ht="20.25" customHeight="1">
      <c r="A65" s="377"/>
      <c r="B65" s="446"/>
      <c r="C65" s="333"/>
      <c r="D65" s="333"/>
      <c r="E65" s="365"/>
      <c r="F65" s="335"/>
      <c r="G65" s="335"/>
      <c r="H65" s="341"/>
      <c r="I65" s="337"/>
      <c r="J65" s="332" t="s">
        <v>36</v>
      </c>
      <c r="K65" s="350" t="str">
        <f>IF(I58="","",IF(I62&gt;I58,H58,H62))</f>
        <v>LE MANS SOM</v>
      </c>
      <c r="L65" s="396">
        <v>0</v>
      </c>
      <c r="M65" s="335"/>
      <c r="N65" s="335"/>
      <c r="O65" s="366"/>
    </row>
    <row r="66" spans="1:15" s="330" customFormat="1" ht="20.25" customHeight="1">
      <c r="A66" s="377"/>
      <c r="B66" s="394"/>
      <c r="C66" s="333"/>
      <c r="D66" s="333"/>
      <c r="E66" s="365"/>
      <c r="F66" s="335"/>
      <c r="G66" s="328"/>
      <c r="H66" s="328"/>
      <c r="I66" s="452" t="s">
        <v>40</v>
      </c>
      <c r="J66" s="338" t="s">
        <v>30</v>
      </c>
      <c r="K66" s="335"/>
      <c r="L66" s="339"/>
      <c r="M66" s="332" t="s">
        <v>36</v>
      </c>
      <c r="N66" s="352" t="str">
        <f>IF(L63="","",IF(L63&lt;L65,K63,K65))</f>
        <v>LE MANS SOM</v>
      </c>
      <c r="O66" s="354" t="s">
        <v>150</v>
      </c>
    </row>
    <row r="67" spans="1:15" s="330" customFormat="1" ht="20.25" customHeight="1">
      <c r="A67" s="377"/>
      <c r="B67" s="446"/>
      <c r="C67" s="333"/>
      <c r="D67" s="333"/>
      <c r="E67" s="365"/>
      <c r="F67" s="335"/>
      <c r="G67" s="335"/>
      <c r="H67" s="349" t="s">
        <v>117</v>
      </c>
      <c r="I67" s="452"/>
      <c r="J67" s="335"/>
      <c r="K67" s="335"/>
      <c r="L67" s="451"/>
      <c r="M67" s="335"/>
      <c r="N67" s="335"/>
      <c r="O67" s="366"/>
    </row>
    <row r="68" spans="1:15" s="330" customFormat="1" ht="20.25" customHeight="1">
      <c r="A68" s="377"/>
      <c r="B68" s="446"/>
      <c r="C68" s="333"/>
      <c r="D68" s="333"/>
      <c r="E68" s="365"/>
      <c r="F68" s="335"/>
      <c r="G68" s="335"/>
      <c r="H68" s="335"/>
      <c r="I68" s="337"/>
      <c r="J68" s="335"/>
      <c r="K68" s="335"/>
      <c r="L68" s="451"/>
      <c r="M68" s="335"/>
      <c r="N68" s="335"/>
      <c r="O68" s="366"/>
    </row>
    <row r="69" spans="1:15" s="330" customFormat="1" ht="20.25" customHeight="1">
      <c r="A69" s="377"/>
      <c r="B69" s="394"/>
      <c r="C69" s="333"/>
      <c r="D69" s="333"/>
      <c r="E69" s="365"/>
      <c r="F69" s="335"/>
      <c r="G69" s="332" t="s">
        <v>36</v>
      </c>
      <c r="H69" s="350" t="str">
        <f>IF(F49="","",IF(F49&lt;F51,E49,E51))</f>
        <v>GUECELARD A</v>
      </c>
      <c r="I69" s="395">
        <v>1</v>
      </c>
      <c r="J69" s="328"/>
      <c r="K69" s="349" t="s">
        <v>122</v>
      </c>
      <c r="L69" s="329"/>
      <c r="M69" s="335"/>
      <c r="N69" s="335"/>
      <c r="O69" s="366"/>
    </row>
    <row r="70" spans="1:15" s="330" customFormat="1" ht="20.25" customHeight="1">
      <c r="A70" s="377"/>
      <c r="B70" s="446"/>
      <c r="C70" s="333"/>
      <c r="D70" s="333"/>
      <c r="E70" s="365"/>
      <c r="F70" s="335"/>
      <c r="G70" s="328"/>
      <c r="H70" s="390" t="s">
        <v>194</v>
      </c>
      <c r="I70" s="331"/>
      <c r="J70" s="332" t="s">
        <v>28</v>
      </c>
      <c r="K70" s="350" t="str">
        <f>IF(I69="","",IF(I69&gt;I71,H69,H71))</f>
        <v>GUECELARD A</v>
      </c>
      <c r="L70" s="396">
        <v>1</v>
      </c>
      <c r="M70" s="335"/>
      <c r="N70" s="328"/>
      <c r="O70" s="368"/>
    </row>
    <row r="71" spans="1:15" s="330" customFormat="1" ht="20.25" customHeight="1">
      <c r="A71" s="378"/>
      <c r="B71" s="446"/>
      <c r="C71" s="333"/>
      <c r="D71" s="333"/>
      <c r="E71" s="365"/>
      <c r="F71" s="335"/>
      <c r="G71" s="332" t="s">
        <v>36</v>
      </c>
      <c r="H71" s="350" t="str">
        <f>IF(F53="","",IF(F53&lt;F55,E53,E55))</f>
        <v>ANTONNIERE</v>
      </c>
      <c r="I71" s="395">
        <v>0</v>
      </c>
      <c r="J71" s="328"/>
      <c r="K71" s="447" t="s">
        <v>212</v>
      </c>
      <c r="L71" s="329"/>
      <c r="M71" s="335"/>
      <c r="N71" s="328"/>
      <c r="O71" s="368"/>
    </row>
    <row r="72" spans="1:15" s="330" customFormat="1" ht="20.25" customHeight="1">
      <c r="A72" s="377"/>
      <c r="B72" s="394"/>
      <c r="C72" s="333"/>
      <c r="D72" s="333"/>
      <c r="E72" s="365"/>
      <c r="F72" s="335"/>
      <c r="G72" s="328"/>
      <c r="H72" s="328"/>
      <c r="I72" s="331"/>
      <c r="J72" s="328"/>
      <c r="K72" s="448"/>
      <c r="L72" s="329"/>
      <c r="M72" s="332" t="s">
        <v>28</v>
      </c>
      <c r="N72" s="352" t="str">
        <f>IF(L70="","",IF(L70&gt;L74,K70,K74))</f>
        <v>GUECELARD A</v>
      </c>
      <c r="O72" s="354" t="s">
        <v>151</v>
      </c>
    </row>
    <row r="73" spans="1:15" s="330" customFormat="1" ht="20.25" customHeight="1">
      <c r="A73" s="377"/>
      <c r="B73" s="446"/>
      <c r="C73" s="333"/>
      <c r="D73" s="333"/>
      <c r="E73" s="365"/>
      <c r="F73" s="335"/>
      <c r="G73" s="332" t="s">
        <v>36</v>
      </c>
      <c r="H73" s="350" t="str">
        <f>IF(F57="","",IF(F57&lt;F59,E57,E59))</f>
        <v>PARIGNE L'EVÊQUE</v>
      </c>
      <c r="I73" s="395">
        <v>3</v>
      </c>
      <c r="J73" s="328"/>
      <c r="K73" s="449"/>
      <c r="L73" s="329"/>
      <c r="M73" s="335"/>
      <c r="N73" s="328"/>
      <c r="O73" s="368"/>
    </row>
    <row r="74" spans="1:15" s="330" customFormat="1" ht="20.25" customHeight="1">
      <c r="A74" s="377"/>
      <c r="B74" s="446"/>
      <c r="C74" s="333"/>
      <c r="D74" s="333"/>
      <c r="E74" s="365"/>
      <c r="F74" s="335"/>
      <c r="G74" s="328"/>
      <c r="H74" s="390" t="s">
        <v>195</v>
      </c>
      <c r="I74" s="331"/>
      <c r="J74" s="332" t="s">
        <v>28</v>
      </c>
      <c r="K74" s="350" t="str">
        <f>IF(I73="","",IF(I73&gt;I75,H73,H75))</f>
        <v>PARIGNE L'EVÊQUE</v>
      </c>
      <c r="L74" s="396">
        <v>0</v>
      </c>
      <c r="M74" s="332" t="s">
        <v>36</v>
      </c>
      <c r="N74" s="352" t="str">
        <f>IF(L70="","",IF(L70&lt;L74,K70,K74))</f>
        <v>PARIGNE L'EVÊQUE</v>
      </c>
      <c r="O74" s="354" t="s">
        <v>152</v>
      </c>
    </row>
    <row r="75" spans="1:15" s="330" customFormat="1" ht="20.25" customHeight="1">
      <c r="A75" s="377"/>
      <c r="B75" s="446"/>
      <c r="C75" s="333"/>
      <c r="D75" s="333"/>
      <c r="E75" s="365"/>
      <c r="F75" s="335"/>
      <c r="G75" s="332" t="s">
        <v>36</v>
      </c>
      <c r="H75" s="350" t="str">
        <f>IF(F61="","",IF(F61&lt;F63,E61,E63))</f>
        <v>MONCE</v>
      </c>
      <c r="I75" s="395">
        <v>0</v>
      </c>
      <c r="J75" s="328"/>
      <c r="K75" s="328"/>
      <c r="L75" s="329"/>
      <c r="M75" s="335"/>
      <c r="N75" s="335"/>
      <c r="O75" s="366"/>
    </row>
    <row r="76" spans="1:15" s="330" customFormat="1" ht="20.25" customHeight="1">
      <c r="A76" s="377"/>
      <c r="B76" s="341"/>
      <c r="C76" s="333"/>
      <c r="D76" s="333"/>
      <c r="E76" s="365"/>
      <c r="F76" s="335"/>
      <c r="G76" s="335"/>
      <c r="H76" s="335"/>
      <c r="I76" s="337"/>
      <c r="J76" s="335"/>
      <c r="K76" s="349" t="s">
        <v>123</v>
      </c>
      <c r="L76" s="339"/>
      <c r="M76" s="335"/>
      <c r="N76" s="335"/>
      <c r="O76" s="366"/>
    </row>
    <row r="77" spans="1:15" s="330" customFormat="1" ht="20.25" customHeight="1">
      <c r="A77" s="377"/>
      <c r="B77" s="341"/>
      <c r="C77" s="333"/>
      <c r="D77" s="333"/>
      <c r="E77" s="365"/>
      <c r="F77" s="335"/>
      <c r="G77" s="328"/>
      <c r="H77" s="328"/>
      <c r="I77" s="331"/>
      <c r="J77" s="332" t="s">
        <v>36</v>
      </c>
      <c r="K77" s="350" t="str">
        <f>IF(I69="","",IF(I71&gt;I69,H69,H71))</f>
        <v>ANTONNIERE</v>
      </c>
      <c r="L77" s="396">
        <v>2</v>
      </c>
      <c r="M77" s="335"/>
      <c r="N77" s="328"/>
      <c r="O77" s="368"/>
    </row>
    <row r="78" spans="1:15" s="330" customFormat="1" ht="20.25" customHeight="1">
      <c r="A78" s="377"/>
      <c r="B78" s="341"/>
      <c r="C78" s="333"/>
      <c r="D78" s="333"/>
      <c r="E78" s="365"/>
      <c r="F78" s="335"/>
      <c r="G78" s="328"/>
      <c r="H78" s="328"/>
      <c r="I78" s="331"/>
      <c r="J78" s="328"/>
      <c r="K78" s="390" t="s">
        <v>174</v>
      </c>
      <c r="L78" s="329"/>
      <c r="M78" s="332" t="s">
        <v>28</v>
      </c>
      <c r="N78" s="352" t="str">
        <f>IF(L77="","",IF(L77&gt;L79,K77,K79))</f>
        <v>ANTONNIERE</v>
      </c>
      <c r="O78" s="354" t="s">
        <v>153</v>
      </c>
    </row>
    <row r="79" spans="1:15" s="330" customFormat="1" ht="20.25" customHeight="1">
      <c r="A79" s="377"/>
      <c r="B79" s="341"/>
      <c r="C79" s="333"/>
      <c r="D79" s="333"/>
      <c r="E79" s="365"/>
      <c r="F79" s="335"/>
      <c r="G79" s="328"/>
      <c r="H79" s="328"/>
      <c r="I79" s="331"/>
      <c r="J79" s="332" t="s">
        <v>36</v>
      </c>
      <c r="K79" s="350" t="str">
        <f>IF(I73="","",IF(I75&gt;I73,H73,H75))</f>
        <v>MONCE</v>
      </c>
      <c r="L79" s="396">
        <v>0</v>
      </c>
      <c r="M79" s="335"/>
      <c r="N79" s="328"/>
      <c r="O79" s="368"/>
    </row>
    <row r="80" spans="1:15" s="330" customFormat="1" ht="20.25" customHeight="1">
      <c r="A80" s="379"/>
      <c r="B80" s="380"/>
      <c r="C80" s="370"/>
      <c r="D80" s="370"/>
      <c r="E80" s="384"/>
      <c r="F80" s="373"/>
      <c r="G80" s="373"/>
      <c r="H80" s="373"/>
      <c r="I80" s="381"/>
      <c r="J80" s="373"/>
      <c r="K80" s="373"/>
      <c r="L80" s="374"/>
      <c r="M80" s="382" t="s">
        <v>36</v>
      </c>
      <c r="N80" s="352" t="str">
        <f>IF(L77="","",IF(L77&lt;L79,K77,K79))</f>
        <v>MONCE</v>
      </c>
      <c r="O80" s="354" t="s">
        <v>154</v>
      </c>
    </row>
    <row r="81" spans="4:15" ht="18.75">
      <c r="D81" s="363"/>
      <c r="E81" s="349" t="s">
        <v>125</v>
      </c>
      <c r="F81" s="392"/>
      <c r="G81" s="324"/>
      <c r="H81" s="325"/>
      <c r="I81" s="325"/>
      <c r="J81" s="324"/>
      <c r="K81" s="325"/>
      <c r="L81" s="326"/>
      <c r="M81" s="47"/>
      <c r="N81" s="324"/>
      <c r="O81" s="364"/>
    </row>
    <row r="82" spans="4:15" ht="15">
      <c r="D82" s="385"/>
      <c r="E82" s="328"/>
      <c r="F82" s="328"/>
      <c r="G82" s="328"/>
      <c r="H82" s="328"/>
      <c r="I82" s="456" t="s">
        <v>40</v>
      </c>
      <c r="J82" s="328"/>
      <c r="K82" s="328"/>
      <c r="L82" s="329"/>
      <c r="M82" s="55"/>
      <c r="N82" s="328"/>
      <c r="O82" s="366"/>
    </row>
    <row r="83" spans="4:15" ht="18.75">
      <c r="D83" s="365" t="s">
        <v>98</v>
      </c>
      <c r="E83" s="350" t="str">
        <f>'POULES de classement'!B6</f>
        <v>NORD EST MANCEAU</v>
      </c>
      <c r="F83" s="395">
        <v>3</v>
      </c>
      <c r="G83" s="328"/>
      <c r="H83" s="349" t="s">
        <v>126</v>
      </c>
      <c r="I83" s="456"/>
      <c r="J83" s="328"/>
      <c r="K83" s="328"/>
      <c r="L83" s="329"/>
      <c r="M83" s="55"/>
      <c r="N83" s="328"/>
      <c r="O83" s="366"/>
    </row>
    <row r="84" spans="4:15" ht="15">
      <c r="D84" s="385"/>
      <c r="E84" s="447" t="s">
        <v>220</v>
      </c>
      <c r="F84" s="328"/>
      <c r="G84" s="328"/>
      <c r="H84" s="328"/>
      <c r="I84" s="331"/>
      <c r="J84" s="328"/>
      <c r="K84" s="328"/>
      <c r="L84" s="329"/>
      <c r="M84" s="55"/>
      <c r="N84" s="328"/>
      <c r="O84" s="366"/>
    </row>
    <row r="85" spans="4:15" ht="15.75">
      <c r="D85" s="376"/>
      <c r="E85" s="448"/>
      <c r="F85" s="328"/>
      <c r="G85" s="332" t="s">
        <v>28</v>
      </c>
      <c r="H85" s="350" t="str">
        <f>IF(F83="","",IF(F83&gt;F87,E83,E87))</f>
        <v>NORD EST MANCEAU</v>
      </c>
      <c r="I85" s="395">
        <v>0</v>
      </c>
      <c r="J85" s="328"/>
      <c r="K85" s="328"/>
      <c r="L85" s="329"/>
      <c r="M85" s="55"/>
      <c r="N85" s="328"/>
      <c r="O85" s="366"/>
    </row>
    <row r="86" spans="4:15" ht="15">
      <c r="D86" s="385"/>
      <c r="E86" s="449"/>
      <c r="F86" s="328"/>
      <c r="G86" s="328"/>
      <c r="H86" s="447" t="s">
        <v>221</v>
      </c>
      <c r="I86" s="331"/>
      <c r="J86" s="328"/>
      <c r="K86" s="328"/>
      <c r="L86" s="457" t="s">
        <v>40</v>
      </c>
      <c r="M86" s="55"/>
      <c r="N86" s="328"/>
      <c r="O86" s="366"/>
    </row>
    <row r="87" spans="4:15" ht="18.75">
      <c r="D87" s="365" t="s">
        <v>105</v>
      </c>
      <c r="E87" s="350" t="str">
        <f>'POULES de classement'!W15</f>
        <v>CHANGE</v>
      </c>
      <c r="F87" s="395">
        <v>0</v>
      </c>
      <c r="G87" s="328"/>
      <c r="H87" s="448"/>
      <c r="I87" s="331"/>
      <c r="J87" s="328"/>
      <c r="K87" s="349" t="s">
        <v>127</v>
      </c>
      <c r="L87" s="457"/>
      <c r="M87" s="55"/>
      <c r="N87" s="328"/>
      <c r="O87" s="366"/>
    </row>
    <row r="88" spans="4:15" ht="15">
      <c r="D88" s="385"/>
      <c r="E88" s="328"/>
      <c r="F88" s="328"/>
      <c r="G88" s="328"/>
      <c r="H88" s="448"/>
      <c r="I88" s="331"/>
      <c r="J88" s="328"/>
      <c r="K88" s="328"/>
      <c r="L88" s="329"/>
      <c r="M88" s="55"/>
      <c r="N88" s="328"/>
      <c r="O88" s="366"/>
    </row>
    <row r="89" spans="4:15" ht="18.75">
      <c r="D89" s="376"/>
      <c r="E89" s="349" t="s">
        <v>125</v>
      </c>
      <c r="F89" s="328"/>
      <c r="G89" s="328"/>
      <c r="H89" s="448"/>
      <c r="I89" s="331"/>
      <c r="J89" s="332" t="s">
        <v>28</v>
      </c>
      <c r="K89" s="350" t="str">
        <f>IF(I85="","",IF(I85&gt;I93,H85,H93))</f>
        <v>VEGRE &amp; CHAMPAGNE</v>
      </c>
      <c r="L89" s="396">
        <v>2</v>
      </c>
      <c r="M89" s="55"/>
      <c r="N89" s="328"/>
      <c r="O89" s="366"/>
    </row>
    <row r="90" spans="4:15" ht="15">
      <c r="D90" s="385"/>
      <c r="E90" s="328"/>
      <c r="F90" s="328"/>
      <c r="G90" s="328"/>
      <c r="H90" s="448"/>
      <c r="I90" s="331"/>
      <c r="J90" s="328"/>
      <c r="K90" s="447" t="s">
        <v>203</v>
      </c>
      <c r="L90" s="329"/>
      <c r="M90" s="55"/>
      <c r="N90" s="328"/>
      <c r="O90" s="366"/>
    </row>
    <row r="91" spans="4:15" ht="15.75">
      <c r="D91" s="365" t="s">
        <v>99</v>
      </c>
      <c r="E91" s="350" t="str">
        <f>'POULES de classement'!I6</f>
        <v>VEGRE &amp; CHAMPAGNE</v>
      </c>
      <c r="F91" s="395">
        <v>1</v>
      </c>
      <c r="G91" s="328"/>
      <c r="H91" s="448"/>
      <c r="I91" s="331"/>
      <c r="J91" s="328"/>
      <c r="K91" s="448"/>
      <c r="L91" s="329"/>
      <c r="M91" s="55"/>
      <c r="N91" s="328"/>
      <c r="O91" s="366"/>
    </row>
    <row r="92" spans="4:15" ht="15">
      <c r="D92" s="385"/>
      <c r="E92" s="447" t="s">
        <v>219</v>
      </c>
      <c r="F92" s="328"/>
      <c r="G92" s="328"/>
      <c r="H92" s="449"/>
      <c r="I92" s="331"/>
      <c r="J92" s="328"/>
      <c r="K92" s="448"/>
      <c r="L92" s="329"/>
      <c r="M92" s="55"/>
      <c r="N92" s="328"/>
      <c r="O92" s="366"/>
    </row>
    <row r="93" spans="4:15" ht="15.75">
      <c r="D93" s="376"/>
      <c r="E93" s="448"/>
      <c r="F93" s="328"/>
      <c r="G93" s="332" t="s">
        <v>28</v>
      </c>
      <c r="H93" s="350" t="str">
        <f>IF(F91="","",IF(F91&gt;F95,E91,E95))</f>
        <v>VEGRE &amp; CHAMPAGNE</v>
      </c>
      <c r="I93" s="395">
        <v>1</v>
      </c>
      <c r="J93" s="328"/>
      <c r="K93" s="448"/>
      <c r="L93" s="329"/>
      <c r="M93" s="55"/>
      <c r="N93" s="328"/>
      <c r="O93" s="366"/>
    </row>
    <row r="94" spans="4:15" ht="18.75">
      <c r="D94" s="385"/>
      <c r="E94" s="449"/>
      <c r="F94" s="328"/>
      <c r="G94" s="328"/>
      <c r="H94" s="328"/>
      <c r="I94" s="331"/>
      <c r="J94" s="328"/>
      <c r="K94" s="448"/>
      <c r="L94" s="329"/>
      <c r="M94" s="55"/>
      <c r="N94" s="334" t="s">
        <v>6</v>
      </c>
      <c r="O94" s="366"/>
    </row>
    <row r="95" spans="4:15" ht="15.75">
      <c r="D95" s="365" t="s">
        <v>104</v>
      </c>
      <c r="E95" s="350" t="str">
        <f>'POULES de classement'!P15</f>
        <v>CHAMPFLEUR</v>
      </c>
      <c r="F95" s="395">
        <v>0</v>
      </c>
      <c r="G95" s="328"/>
      <c r="H95" s="328"/>
      <c r="I95" s="331"/>
      <c r="J95" s="328"/>
      <c r="K95" s="448"/>
      <c r="L95" s="329"/>
      <c r="M95" s="55"/>
      <c r="N95" s="335"/>
      <c r="O95" s="366"/>
    </row>
    <row r="96" spans="4:15" ht="15">
      <c r="D96" s="385"/>
      <c r="E96" s="328"/>
      <c r="F96" s="328"/>
      <c r="G96" s="328"/>
      <c r="H96" s="328"/>
      <c r="I96" s="331"/>
      <c r="J96" s="328"/>
      <c r="K96" s="448"/>
      <c r="L96" s="329"/>
      <c r="M96" s="55"/>
      <c r="N96" s="328"/>
      <c r="O96" s="366"/>
    </row>
    <row r="97" spans="4:15" ht="18.75">
      <c r="D97" s="376"/>
      <c r="E97" s="349" t="s">
        <v>125</v>
      </c>
      <c r="F97" s="328"/>
      <c r="G97" s="328"/>
      <c r="H97" s="328"/>
      <c r="I97" s="331"/>
      <c r="J97" s="328"/>
      <c r="K97" s="448"/>
      <c r="L97" s="329"/>
      <c r="M97" s="332" t="s">
        <v>28</v>
      </c>
      <c r="N97" s="352" t="str">
        <f>IF(L89="","",IF(L89&gt;L105,K89,K105))</f>
        <v>VEGRE &amp; CHAMPAGNE</v>
      </c>
      <c r="O97" s="354" t="s">
        <v>114</v>
      </c>
    </row>
    <row r="98" spans="4:15" ht="15">
      <c r="D98" s="385"/>
      <c r="E98" s="328"/>
      <c r="F98" s="328"/>
      <c r="G98" s="328"/>
      <c r="H98" s="328"/>
      <c r="I98" s="458" t="s">
        <v>40</v>
      </c>
      <c r="J98" s="328"/>
      <c r="K98" s="448"/>
      <c r="L98" s="329"/>
      <c r="M98" s="335"/>
      <c r="N98" s="328"/>
      <c r="O98" s="368"/>
    </row>
    <row r="99" spans="4:15" ht="18.75">
      <c r="D99" s="365" t="s">
        <v>100</v>
      </c>
      <c r="E99" s="350" t="str">
        <f>'POULES de classement'!P6</f>
        <v>LA BAZOGE</v>
      </c>
      <c r="F99" s="395">
        <v>1</v>
      </c>
      <c r="G99" s="328"/>
      <c r="H99" s="349" t="s">
        <v>126</v>
      </c>
      <c r="I99" s="458"/>
      <c r="J99" s="328"/>
      <c r="K99" s="448"/>
      <c r="L99" s="329"/>
      <c r="M99" s="332" t="s">
        <v>36</v>
      </c>
      <c r="N99" s="352" t="str">
        <f>IF(L89="","",IF(L89&lt;L105,K89,K105))</f>
        <v>LA BAZOGE</v>
      </c>
      <c r="O99" s="354" t="s">
        <v>155</v>
      </c>
    </row>
    <row r="100" spans="4:15" ht="15">
      <c r="D100" s="385"/>
      <c r="E100" s="447" t="s">
        <v>218</v>
      </c>
      <c r="F100" s="328"/>
      <c r="G100" s="328"/>
      <c r="H100" s="328"/>
      <c r="I100" s="331"/>
      <c r="J100" s="328"/>
      <c r="K100" s="448"/>
      <c r="L100" s="329"/>
      <c r="M100" s="335"/>
      <c r="N100" s="328"/>
      <c r="O100" s="368"/>
    </row>
    <row r="101" spans="4:15" ht="15.75">
      <c r="D101" s="376"/>
      <c r="E101" s="448"/>
      <c r="F101" s="328"/>
      <c r="G101" s="332" t="s">
        <v>28</v>
      </c>
      <c r="H101" s="350" t="str">
        <f>IF(F99="","",IF(F99&gt;F103,E99,E103))</f>
        <v>LA BAZOGE</v>
      </c>
      <c r="I101" s="397">
        <v>1</v>
      </c>
      <c r="J101" s="328"/>
      <c r="K101" s="448"/>
      <c r="L101" s="329"/>
      <c r="M101" s="335"/>
      <c r="N101" s="328"/>
      <c r="O101" s="368"/>
    </row>
    <row r="102" spans="4:15" ht="15">
      <c r="D102" s="385"/>
      <c r="E102" s="449"/>
      <c r="F102" s="328"/>
      <c r="G102" s="328"/>
      <c r="H102" s="447" t="s">
        <v>222</v>
      </c>
      <c r="I102" s="331"/>
      <c r="J102" s="328"/>
      <c r="K102" s="448"/>
      <c r="L102" s="329"/>
      <c r="M102" s="335"/>
      <c r="N102" s="328"/>
      <c r="O102" s="368"/>
    </row>
    <row r="103" spans="4:15" ht="15.75">
      <c r="D103" s="365" t="s">
        <v>103</v>
      </c>
      <c r="E103" s="350" t="str">
        <f>'POULES de classement'!I15</f>
        <v>JOUE L'ABBE</v>
      </c>
      <c r="F103" s="395">
        <v>0</v>
      </c>
      <c r="G103" s="328"/>
      <c r="H103" s="448"/>
      <c r="I103" s="331"/>
      <c r="J103" s="328"/>
      <c r="K103" s="448"/>
      <c r="L103" s="329"/>
      <c r="M103" s="335"/>
      <c r="N103" s="328"/>
      <c r="O103" s="368"/>
    </row>
    <row r="104" spans="4:15" ht="15">
      <c r="D104" s="385"/>
      <c r="E104" s="328"/>
      <c r="F104" s="328"/>
      <c r="G104" s="328"/>
      <c r="H104" s="448"/>
      <c r="I104" s="331"/>
      <c r="J104" s="328"/>
      <c r="K104" s="449"/>
      <c r="L104" s="329"/>
      <c r="M104" s="335"/>
      <c r="N104" s="328"/>
      <c r="O104" s="368"/>
    </row>
    <row r="105" spans="4:15" ht="18.75">
      <c r="D105" s="376"/>
      <c r="E105" s="349" t="s">
        <v>125</v>
      </c>
      <c r="F105" s="328"/>
      <c r="G105" s="328"/>
      <c r="H105" s="448"/>
      <c r="I105" s="331"/>
      <c r="J105" s="332" t="s">
        <v>28</v>
      </c>
      <c r="K105" s="350" t="str">
        <f>IF(I101="","",IF(I101&gt;I109,H101,H109))</f>
        <v>LA BAZOGE</v>
      </c>
      <c r="L105" s="396">
        <v>0</v>
      </c>
      <c r="M105" s="335"/>
      <c r="N105" s="328"/>
      <c r="O105" s="368"/>
    </row>
    <row r="106" spans="4:15" ht="15">
      <c r="D106" s="385"/>
      <c r="E106" s="328"/>
      <c r="F106" s="328"/>
      <c r="G106" s="328"/>
      <c r="H106" s="448"/>
      <c r="I106" s="331"/>
      <c r="J106" s="328"/>
      <c r="K106" s="328"/>
      <c r="L106" s="329"/>
      <c r="M106" s="335"/>
      <c r="N106" s="335"/>
      <c r="O106" s="366"/>
    </row>
    <row r="107" spans="4:15" ht="18.75">
      <c r="D107" s="365" t="s">
        <v>101</v>
      </c>
      <c r="E107" s="350" t="str">
        <f>'POULES de classement'!W6</f>
        <v>US ARNAGE PONTLIEUE</v>
      </c>
      <c r="F107" s="395">
        <v>0</v>
      </c>
      <c r="G107" s="328"/>
      <c r="H107" s="448"/>
      <c r="I107" s="331"/>
      <c r="J107" s="328"/>
      <c r="K107" s="349" t="s">
        <v>128</v>
      </c>
      <c r="L107" s="329"/>
      <c r="M107" s="335"/>
      <c r="N107" s="328"/>
      <c r="O107" s="368"/>
    </row>
    <row r="108" spans="4:15" ht="15">
      <c r="D108" s="385"/>
      <c r="E108" s="453" t="s">
        <v>217</v>
      </c>
      <c r="F108" s="328"/>
      <c r="G108" s="328"/>
      <c r="H108" s="449"/>
      <c r="I108" s="331"/>
      <c r="J108" s="328"/>
      <c r="K108" s="336"/>
      <c r="L108" s="329"/>
      <c r="M108" s="335"/>
      <c r="N108" s="328"/>
      <c r="O108" s="368"/>
    </row>
    <row r="109" spans="4:15" ht="15.75">
      <c r="D109" s="376"/>
      <c r="E109" s="454"/>
      <c r="F109" s="328"/>
      <c r="G109" s="332" t="s">
        <v>28</v>
      </c>
      <c r="H109" s="350" t="str">
        <f>IF(F107="","",IF(F107&gt;F111,E107,E111))</f>
        <v>HERMINE ST OUEN</v>
      </c>
      <c r="I109" s="395">
        <v>0</v>
      </c>
      <c r="J109" s="328"/>
      <c r="K109" s="350" t="str">
        <f>IF(I85="","",IF(I93&gt;I85,H85,H93))</f>
        <v>NORD EST MANCEAU</v>
      </c>
      <c r="L109" s="396">
        <v>2</v>
      </c>
      <c r="M109" s="335"/>
      <c r="N109" s="328"/>
      <c r="O109" s="368"/>
    </row>
    <row r="110" spans="4:15" ht="20.25">
      <c r="D110" s="385"/>
      <c r="E110" s="455"/>
      <c r="F110" s="328"/>
      <c r="G110" s="336"/>
      <c r="H110" s="328"/>
      <c r="I110" s="331"/>
      <c r="J110" s="328"/>
      <c r="K110" s="390" t="s">
        <v>198</v>
      </c>
      <c r="L110" s="329"/>
      <c r="M110" s="332" t="s">
        <v>28</v>
      </c>
      <c r="N110" s="352" t="str">
        <f>IF(L109="","",IF(L109&gt;L111,K109,K111))</f>
        <v>NORD EST MANCEAU</v>
      </c>
      <c r="O110" s="354" t="s">
        <v>156</v>
      </c>
    </row>
    <row r="111" spans="4:15" ht="15.75">
      <c r="D111" s="365" t="s">
        <v>102</v>
      </c>
      <c r="E111" s="350" t="str">
        <f>'POULES de classement'!B15</f>
        <v>HERMINE ST OUEN</v>
      </c>
      <c r="F111" s="395">
        <v>2</v>
      </c>
      <c r="G111" s="328"/>
      <c r="H111" s="335"/>
      <c r="I111" s="337"/>
      <c r="J111" s="335"/>
      <c r="K111" s="350" t="str">
        <f>IF(I101="","",IF(I109&gt;I101,H101,H109))</f>
        <v>HERMINE ST OUEN</v>
      </c>
      <c r="L111" s="396">
        <v>1</v>
      </c>
      <c r="M111" s="335"/>
      <c r="N111" s="328"/>
      <c r="O111" s="368"/>
    </row>
    <row r="112" spans="4:15" ht="16.5">
      <c r="D112" s="385"/>
      <c r="E112" s="328"/>
      <c r="F112" s="328"/>
      <c r="G112" s="328"/>
      <c r="H112" s="328"/>
      <c r="I112" s="331"/>
      <c r="J112" s="338" t="s">
        <v>30</v>
      </c>
      <c r="K112" s="335"/>
      <c r="L112" s="339"/>
      <c r="M112" s="332" t="s">
        <v>36</v>
      </c>
      <c r="N112" s="352" t="str">
        <f>IF(L109="","",IF(L109&lt;L111,K109,K111))</f>
        <v>HERMINE ST OUEN</v>
      </c>
      <c r="O112" s="354" t="s">
        <v>157</v>
      </c>
    </row>
    <row r="113" spans="4:15" ht="15">
      <c r="D113" s="386"/>
      <c r="E113" s="372"/>
      <c r="F113" s="372"/>
      <c r="G113" s="372"/>
      <c r="H113" s="372"/>
      <c r="I113" s="371"/>
      <c r="J113" s="372"/>
      <c r="K113" s="373"/>
      <c r="L113" s="374"/>
      <c r="M113" s="373"/>
      <c r="N113" s="373"/>
      <c r="O113" s="375"/>
    </row>
    <row r="114" spans="4:15" ht="18.75">
      <c r="D114" s="387"/>
      <c r="E114" s="383"/>
      <c r="F114" s="328"/>
      <c r="G114" s="340" t="s">
        <v>30</v>
      </c>
      <c r="H114" s="349" t="s">
        <v>129</v>
      </c>
      <c r="I114" s="337"/>
      <c r="J114" s="335"/>
      <c r="K114" s="335"/>
      <c r="L114" s="339"/>
      <c r="M114" s="335"/>
      <c r="N114" s="335"/>
      <c r="O114" s="366"/>
    </row>
    <row r="115" spans="4:15" ht="18.75">
      <c r="D115" s="387"/>
      <c r="E115" s="383"/>
      <c r="F115" s="328"/>
      <c r="G115" s="335"/>
      <c r="H115" s="335" t="s">
        <v>38</v>
      </c>
      <c r="I115" s="337"/>
      <c r="J115" s="335"/>
      <c r="K115" s="349" t="s">
        <v>130</v>
      </c>
      <c r="L115" s="451" t="s">
        <v>40</v>
      </c>
      <c r="M115" s="335"/>
      <c r="N115" s="335"/>
      <c r="O115" s="366"/>
    </row>
    <row r="116" spans="4:15" ht="18.75">
      <c r="D116" s="387"/>
      <c r="E116" s="383"/>
      <c r="F116" s="328"/>
      <c r="G116" s="332" t="s">
        <v>36</v>
      </c>
      <c r="H116" s="350" t="str">
        <f>IF(F83="","",IF(F83&lt;F87,E83,E87))</f>
        <v>CHANGE</v>
      </c>
      <c r="I116" s="395">
        <v>2</v>
      </c>
      <c r="J116" s="328"/>
      <c r="K116" s="328"/>
      <c r="L116" s="451"/>
      <c r="M116" s="335"/>
      <c r="N116" s="334" t="s">
        <v>6</v>
      </c>
      <c r="O116" s="366"/>
    </row>
    <row r="117" spans="4:15" ht="20.25">
      <c r="D117" s="387"/>
      <c r="E117" s="383"/>
      <c r="F117" s="328"/>
      <c r="G117" s="328"/>
      <c r="H117" s="390" t="s">
        <v>223</v>
      </c>
      <c r="I117" s="331"/>
      <c r="J117" s="332" t="s">
        <v>28</v>
      </c>
      <c r="K117" s="350" t="str">
        <f>IF(I116="","",IF(I116&gt;I118,H116,H118))</f>
        <v>CHANGE</v>
      </c>
      <c r="L117" s="396">
        <v>1</v>
      </c>
      <c r="M117" s="335"/>
      <c r="N117" s="328"/>
      <c r="O117" s="368"/>
    </row>
    <row r="118" spans="4:15" ht="18">
      <c r="D118" s="387"/>
      <c r="E118" s="383"/>
      <c r="F118" s="328"/>
      <c r="G118" s="332" t="s">
        <v>36</v>
      </c>
      <c r="H118" s="350" t="str">
        <f>IF(F91="","",IF(F91&lt;F95,E91,E95))</f>
        <v>CHAMPFLEUR</v>
      </c>
      <c r="I118" s="395">
        <v>0</v>
      </c>
      <c r="J118" s="328"/>
      <c r="K118" s="447" t="s">
        <v>188</v>
      </c>
      <c r="L118" s="329"/>
      <c r="M118" s="332" t="s">
        <v>28</v>
      </c>
      <c r="N118" s="352" t="str">
        <f>IF(L117="","",IF(L117&gt;L120,K117,K120))</f>
        <v>US ARNAGE PONTLIEUE</v>
      </c>
      <c r="O118" s="354" t="s">
        <v>158</v>
      </c>
    </row>
    <row r="119" spans="4:15" ht="15">
      <c r="D119" s="387"/>
      <c r="E119" s="383"/>
      <c r="F119" s="328"/>
      <c r="G119" s="328"/>
      <c r="H119" s="328"/>
      <c r="I119" s="331"/>
      <c r="J119" s="328"/>
      <c r="K119" s="449"/>
      <c r="L119" s="329"/>
      <c r="M119" s="335"/>
      <c r="N119" s="335"/>
      <c r="O119" s="366"/>
    </row>
    <row r="120" spans="4:15" ht="18">
      <c r="D120" s="387"/>
      <c r="E120" s="383"/>
      <c r="F120" s="328"/>
      <c r="G120" s="332" t="s">
        <v>36</v>
      </c>
      <c r="H120" s="350" t="str">
        <f>IF(F99="","",IF(F99&lt;F103,E99,E103))</f>
        <v>JOUE L'ABBE</v>
      </c>
      <c r="I120" s="395">
        <v>0</v>
      </c>
      <c r="J120" s="332" t="s">
        <v>28</v>
      </c>
      <c r="K120" s="350" t="str">
        <f>IF(I120="","",IF(I120&gt;I122,H120,H122))</f>
        <v>US ARNAGE PONTLIEUE</v>
      </c>
      <c r="L120" s="396">
        <v>3</v>
      </c>
      <c r="M120" s="332" t="s">
        <v>36</v>
      </c>
      <c r="N120" s="352" t="str">
        <f>IF(L117="","",IF(L117&lt;L120,K117,K120))</f>
        <v>CHANGE</v>
      </c>
      <c r="O120" s="354" t="s">
        <v>159</v>
      </c>
    </row>
    <row r="121" spans="4:15" ht="20.25">
      <c r="D121" s="387"/>
      <c r="E121" s="383"/>
      <c r="F121" s="328"/>
      <c r="G121" s="328"/>
      <c r="H121" s="390" t="s">
        <v>224</v>
      </c>
      <c r="I121" s="331"/>
      <c r="J121" s="328"/>
      <c r="K121" s="329"/>
      <c r="L121" s="329"/>
      <c r="M121" s="335"/>
      <c r="N121" s="335"/>
      <c r="O121" s="366"/>
    </row>
    <row r="122" spans="4:15" ht="18.75">
      <c r="D122" s="387"/>
      <c r="E122" s="383"/>
      <c r="F122" s="328"/>
      <c r="G122" s="332" t="s">
        <v>36</v>
      </c>
      <c r="H122" s="350" t="str">
        <f>IF(F107="","",IF(F107&lt;F111,E107,E111))</f>
        <v>US ARNAGE PONTLIEUE</v>
      </c>
      <c r="I122" s="395">
        <v>1</v>
      </c>
      <c r="J122" s="328"/>
      <c r="K122" s="349" t="s">
        <v>131</v>
      </c>
      <c r="L122" s="329"/>
      <c r="M122" s="335"/>
      <c r="N122" s="328"/>
      <c r="O122" s="368"/>
    </row>
    <row r="123" spans="4:15" ht="15">
      <c r="D123" s="387"/>
      <c r="E123" s="365"/>
      <c r="F123" s="335"/>
      <c r="G123" s="335"/>
      <c r="H123" s="328"/>
      <c r="I123" s="331"/>
      <c r="J123" s="332" t="s">
        <v>36</v>
      </c>
      <c r="K123" s="350" t="str">
        <f>IF(I116="","",IF(I118&gt;I116,H116,H118))</f>
        <v>CHAMPFLEUR</v>
      </c>
      <c r="L123" s="396">
        <v>1</v>
      </c>
      <c r="M123" s="335"/>
      <c r="N123" s="328"/>
      <c r="O123" s="368"/>
    </row>
    <row r="124" spans="4:15" ht="20.25">
      <c r="D124" s="387"/>
      <c r="E124" s="365"/>
      <c r="F124" s="335"/>
      <c r="G124" s="335"/>
      <c r="H124" s="328"/>
      <c r="I124" s="331"/>
      <c r="J124" s="338" t="s">
        <v>30</v>
      </c>
      <c r="K124" s="390" t="s">
        <v>173</v>
      </c>
      <c r="L124" s="329"/>
      <c r="M124" s="332" t="s">
        <v>28</v>
      </c>
      <c r="N124" s="352" t="str">
        <f>IF(L123="","",IF(L123&gt;L125,K123,K125))</f>
        <v>CHAMPFLEUR</v>
      </c>
      <c r="O124" s="354" t="s">
        <v>160</v>
      </c>
    </row>
    <row r="125" spans="4:15" ht="18.75">
      <c r="D125" s="387"/>
      <c r="E125" s="349" t="s">
        <v>138</v>
      </c>
      <c r="F125" s="452" t="s">
        <v>40</v>
      </c>
      <c r="G125" s="335"/>
      <c r="H125" s="335"/>
      <c r="I125" s="452" t="s">
        <v>40</v>
      </c>
      <c r="J125" s="332" t="s">
        <v>36</v>
      </c>
      <c r="K125" s="350" t="str">
        <f>IF(I120="","",IF(I122&gt;I120,H120,H122))</f>
        <v>JOUE L'ABBE</v>
      </c>
      <c r="L125" s="396">
        <v>0</v>
      </c>
      <c r="M125" s="335"/>
      <c r="N125" s="328"/>
      <c r="O125" s="368"/>
    </row>
    <row r="126" spans="4:15" ht="18.75">
      <c r="D126" s="387"/>
      <c r="E126" s="365"/>
      <c r="F126" s="452"/>
      <c r="G126" s="335"/>
      <c r="H126" s="349" t="s">
        <v>133</v>
      </c>
      <c r="I126" s="452"/>
      <c r="J126" s="328"/>
      <c r="K126" s="335"/>
      <c r="L126" s="339"/>
      <c r="M126" s="332" t="s">
        <v>36</v>
      </c>
      <c r="N126" s="352" t="str">
        <f>IF(L123="","",IF(L123&lt;L125,K123,K125))</f>
        <v>JOUE L'ABBE</v>
      </c>
      <c r="O126" s="354" t="s">
        <v>161</v>
      </c>
    </row>
    <row r="127" spans="4:15" ht="15.75">
      <c r="D127" s="388" t="s">
        <v>106</v>
      </c>
      <c r="E127" s="350" t="str">
        <f>'POULES de classement'!B7</f>
        <v>SABLE</v>
      </c>
      <c r="F127" s="395">
        <v>4</v>
      </c>
      <c r="G127" s="328"/>
      <c r="H127" s="328"/>
      <c r="I127" s="331"/>
      <c r="J127" s="335"/>
      <c r="K127" s="335"/>
      <c r="L127" s="451" t="s">
        <v>40</v>
      </c>
      <c r="M127" s="335"/>
      <c r="N127" s="335"/>
      <c r="O127" s="366"/>
    </row>
    <row r="128" spans="4:15" ht="20.25">
      <c r="D128" s="387"/>
      <c r="E128" s="390" t="s">
        <v>213</v>
      </c>
      <c r="F128" s="331"/>
      <c r="G128" s="332" t="s">
        <v>28</v>
      </c>
      <c r="H128" s="350" t="str">
        <f>IF(F127="","",IF(F127&gt;F129,E127,E129))</f>
        <v>SABLE</v>
      </c>
      <c r="I128" s="395">
        <v>3</v>
      </c>
      <c r="J128" s="335"/>
      <c r="K128" s="349" t="s">
        <v>132</v>
      </c>
      <c r="L128" s="451"/>
      <c r="M128" s="335"/>
      <c r="N128" s="335"/>
      <c r="O128" s="366"/>
    </row>
    <row r="129" spans="4:15" ht="15.75">
      <c r="D129" s="388" t="s">
        <v>113</v>
      </c>
      <c r="E129" s="350" t="str">
        <f>'POULES de classement'!W16</f>
        <v>E.F.C.A.</v>
      </c>
      <c r="F129" s="395">
        <v>0</v>
      </c>
      <c r="G129" s="328"/>
      <c r="H129" s="447" t="s">
        <v>184</v>
      </c>
      <c r="I129" s="331"/>
      <c r="J129" s="335"/>
      <c r="K129" s="335"/>
      <c r="L129" s="339"/>
      <c r="M129" s="335"/>
      <c r="N129" s="335"/>
      <c r="O129" s="366"/>
    </row>
    <row r="130" spans="4:15" ht="15">
      <c r="D130" s="387"/>
      <c r="E130" s="383"/>
      <c r="F130" s="328"/>
      <c r="G130" s="328"/>
      <c r="H130" s="448"/>
      <c r="I130" s="331"/>
      <c r="J130" s="332" t="s">
        <v>28</v>
      </c>
      <c r="K130" s="350" t="str">
        <f>IF(I128="","",IF(I128&gt;I132,H128,H132))</f>
        <v>SABLE</v>
      </c>
      <c r="L130" s="396">
        <v>1</v>
      </c>
      <c r="M130" s="335"/>
      <c r="N130" s="328"/>
      <c r="O130" s="368"/>
    </row>
    <row r="131" spans="4:15" ht="15.75">
      <c r="D131" s="388" t="s">
        <v>107</v>
      </c>
      <c r="E131" s="350" t="str">
        <f>'POULES de classement'!I7</f>
        <v>ANILLE BRAYE</v>
      </c>
      <c r="F131" s="395">
        <v>0</v>
      </c>
      <c r="G131" s="328"/>
      <c r="H131" s="449"/>
      <c r="I131" s="331"/>
      <c r="J131" s="328"/>
      <c r="K131" s="447" t="s">
        <v>225</v>
      </c>
      <c r="L131" s="329"/>
      <c r="M131" s="335"/>
      <c r="N131" s="328"/>
      <c r="O131" s="368"/>
    </row>
    <row r="132" spans="4:15" ht="20.25">
      <c r="D132" s="387"/>
      <c r="E132" s="390" t="s">
        <v>214</v>
      </c>
      <c r="F132" s="331"/>
      <c r="G132" s="332" t="s">
        <v>28</v>
      </c>
      <c r="H132" s="350" t="s">
        <v>260</v>
      </c>
      <c r="I132" s="395">
        <v>0</v>
      </c>
      <c r="J132" s="328"/>
      <c r="K132" s="448"/>
      <c r="L132" s="329"/>
      <c r="M132" s="335"/>
      <c r="N132" s="328"/>
      <c r="O132" s="368"/>
    </row>
    <row r="133" spans="4:15" ht="15.75">
      <c r="D133" s="388" t="s">
        <v>112</v>
      </c>
      <c r="E133" s="350" t="str">
        <f>'POULES de classement'!P16</f>
        <v>MAYET</v>
      </c>
      <c r="F133" s="395">
        <v>2</v>
      </c>
      <c r="G133" s="328"/>
      <c r="H133" s="328"/>
      <c r="I133" s="331"/>
      <c r="J133" s="328"/>
      <c r="K133" s="448"/>
      <c r="L133" s="329"/>
      <c r="M133" s="335"/>
      <c r="N133" s="328"/>
      <c r="O133" s="368"/>
    </row>
    <row r="134" spans="4:15" ht="18.75">
      <c r="D134" s="387"/>
      <c r="E134" s="383"/>
      <c r="F134" s="328"/>
      <c r="G134" s="328"/>
      <c r="H134" s="349" t="s">
        <v>133</v>
      </c>
      <c r="I134" s="331"/>
      <c r="J134" s="328"/>
      <c r="K134" s="448"/>
      <c r="L134" s="329"/>
      <c r="M134" s="332" t="s">
        <v>28</v>
      </c>
      <c r="N134" s="352" t="str">
        <f>IF(L130="","",IF(L130&gt;L138,K130,K138))</f>
        <v>SABLE</v>
      </c>
      <c r="O134" s="354" t="s">
        <v>162</v>
      </c>
    </row>
    <row r="135" spans="4:15" ht="15.75">
      <c r="D135" s="388" t="s">
        <v>108</v>
      </c>
      <c r="E135" s="350" t="str">
        <f>'POULES de classement'!P7</f>
        <v>CERANS FOULLETOURTE A</v>
      </c>
      <c r="F135" s="395">
        <v>3</v>
      </c>
      <c r="G135" s="328"/>
      <c r="H135" s="328"/>
      <c r="I135" s="331"/>
      <c r="J135" s="328"/>
      <c r="K135" s="448"/>
      <c r="L135" s="329"/>
      <c r="M135" s="335"/>
      <c r="N135" s="328"/>
      <c r="O135" s="368"/>
    </row>
    <row r="136" spans="4:15" ht="20.25">
      <c r="D136" s="387"/>
      <c r="E136" s="390" t="s">
        <v>215</v>
      </c>
      <c r="F136" s="331"/>
      <c r="G136" s="332" t="s">
        <v>28</v>
      </c>
      <c r="H136" s="350" t="str">
        <f>IF(F135="","",IF(F135&gt;F137,E135,E137))</f>
        <v>CERANS FOULLETOURTE A</v>
      </c>
      <c r="I136" s="395">
        <v>0</v>
      </c>
      <c r="J136" s="328"/>
      <c r="K136" s="448"/>
      <c r="L136" s="329"/>
      <c r="M136" s="332" t="s">
        <v>36</v>
      </c>
      <c r="N136" s="352" t="str">
        <f>IF(L130="","",IF(L130&lt;L138,K130,K138))</f>
        <v>MAYET</v>
      </c>
      <c r="O136" s="354" t="s">
        <v>163</v>
      </c>
    </row>
    <row r="137" spans="4:15" ht="15.75">
      <c r="D137" s="388" t="s">
        <v>111</v>
      </c>
      <c r="E137" s="350" t="str">
        <f>'POULES de classement'!I16</f>
        <v>EXEMPT</v>
      </c>
      <c r="F137" s="395">
        <v>0</v>
      </c>
      <c r="G137" s="328"/>
      <c r="H137" s="447" t="s">
        <v>185</v>
      </c>
      <c r="I137" s="331"/>
      <c r="J137" s="328"/>
      <c r="K137" s="449"/>
      <c r="L137" s="329"/>
      <c r="M137" s="335"/>
      <c r="N137" s="335"/>
      <c r="O137" s="366"/>
    </row>
    <row r="138" spans="4:15" ht="15">
      <c r="D138" s="387"/>
      <c r="E138" s="383"/>
      <c r="F138" s="328"/>
      <c r="G138" s="328"/>
      <c r="H138" s="448"/>
      <c r="I138" s="331"/>
      <c r="J138" s="332" t="s">
        <v>28</v>
      </c>
      <c r="K138" s="350" t="str">
        <f>IF(I136="","",IF(I136&gt;I140,H136,H140))</f>
        <v>MAYET</v>
      </c>
      <c r="L138" s="396">
        <v>0</v>
      </c>
      <c r="M138" s="335"/>
      <c r="N138" s="328"/>
      <c r="O138" s="368"/>
    </row>
    <row r="139" spans="4:15" ht="15.75">
      <c r="D139" s="388" t="s">
        <v>109</v>
      </c>
      <c r="E139" s="350" t="str">
        <f>'POULES de classement'!W7</f>
        <v>EXEMPT</v>
      </c>
      <c r="F139" s="395"/>
      <c r="G139" s="328"/>
      <c r="H139" s="449"/>
      <c r="I139" s="331"/>
      <c r="J139" s="328"/>
      <c r="K139" s="328"/>
      <c r="L139" s="329"/>
      <c r="M139" s="335"/>
      <c r="N139" s="328"/>
      <c r="O139" s="368"/>
    </row>
    <row r="140" spans="4:15" ht="20.25">
      <c r="D140" s="387"/>
      <c r="E140" s="390" t="s">
        <v>216</v>
      </c>
      <c r="F140" s="331"/>
      <c r="G140" s="332" t="s">
        <v>28</v>
      </c>
      <c r="H140" s="350" t="s">
        <v>241</v>
      </c>
      <c r="I140" s="395">
        <v>1</v>
      </c>
      <c r="J140" s="328"/>
      <c r="K140" s="349" t="s">
        <v>134</v>
      </c>
      <c r="L140" s="329"/>
      <c r="M140" s="335"/>
      <c r="N140" s="335"/>
      <c r="O140" s="366"/>
    </row>
    <row r="141" spans="4:15" ht="15.75">
      <c r="D141" s="388" t="s">
        <v>110</v>
      </c>
      <c r="E141" s="350" t="str">
        <f>'POULES de classement'!B16</f>
        <v>EXEMPT</v>
      </c>
      <c r="F141" s="395"/>
      <c r="G141" s="328"/>
      <c r="H141" s="328"/>
      <c r="I141" s="331"/>
      <c r="J141" s="332" t="s">
        <v>36</v>
      </c>
      <c r="K141" s="350" t="s">
        <v>256</v>
      </c>
      <c r="L141" s="396">
        <v>3</v>
      </c>
      <c r="M141" s="335"/>
      <c r="N141" s="328"/>
      <c r="O141" s="368"/>
    </row>
    <row r="142" spans="4:15" ht="20.25">
      <c r="D142" s="387"/>
      <c r="E142" s="365"/>
      <c r="F142" s="335"/>
      <c r="G142" s="328"/>
      <c r="H142" s="328"/>
      <c r="I142" s="331"/>
      <c r="J142" s="338" t="s">
        <v>30</v>
      </c>
      <c r="K142" s="390" t="s">
        <v>226</v>
      </c>
      <c r="L142" s="329"/>
      <c r="M142" s="332" t="s">
        <v>28</v>
      </c>
      <c r="N142" s="352" t="str">
        <f>IF(L141="","",IF(L141&gt;L143,K141,K143))</f>
        <v>ANILLE BRAYE</v>
      </c>
      <c r="O142" s="354" t="s">
        <v>164</v>
      </c>
    </row>
    <row r="143" spans="4:15" ht="15">
      <c r="D143" s="387"/>
      <c r="E143" s="365"/>
      <c r="F143" s="335"/>
      <c r="G143" s="335"/>
      <c r="H143" s="341"/>
      <c r="I143" s="337"/>
      <c r="J143" s="332" t="s">
        <v>36</v>
      </c>
      <c r="K143" s="350" t="str">
        <f>IF(I136="","",IF(I140&gt;I136,H136,H140))</f>
        <v>CERANS FOULLETOURTE A</v>
      </c>
      <c r="L143" s="396">
        <v>0</v>
      </c>
      <c r="M143" s="335"/>
      <c r="N143" s="335"/>
      <c r="O143" s="366"/>
    </row>
    <row r="144" spans="4:15" ht="18">
      <c r="D144" s="376"/>
      <c r="E144" s="446"/>
      <c r="F144" s="335"/>
      <c r="G144" s="328"/>
      <c r="H144" s="328"/>
      <c r="I144" s="452" t="s">
        <v>40</v>
      </c>
      <c r="J144" s="338" t="s">
        <v>30</v>
      </c>
      <c r="K144" s="335"/>
      <c r="L144" s="339"/>
      <c r="M144" s="332" t="s">
        <v>36</v>
      </c>
      <c r="N144" s="352" t="str">
        <f>IF(L141="","",IF(L141&lt;L143,K141,K143))</f>
        <v>CERANS FOULLETOURTE A</v>
      </c>
      <c r="O144" s="354" t="s">
        <v>165</v>
      </c>
    </row>
    <row r="145" spans="4:15" ht="18.75">
      <c r="D145" s="376"/>
      <c r="E145" s="446"/>
      <c r="F145" s="335"/>
      <c r="G145" s="335"/>
      <c r="H145" s="349" t="s">
        <v>135</v>
      </c>
      <c r="I145" s="452"/>
      <c r="J145" s="335"/>
      <c r="K145" s="335"/>
      <c r="L145" s="451" t="s">
        <v>40</v>
      </c>
      <c r="M145" s="335"/>
      <c r="N145" s="335"/>
      <c r="O145" s="366"/>
    </row>
    <row r="146" spans="4:15" ht="18.75">
      <c r="D146" s="376"/>
      <c r="E146" s="394"/>
      <c r="F146" s="335"/>
      <c r="G146" s="335"/>
      <c r="H146" s="335"/>
      <c r="I146" s="337"/>
      <c r="J146" s="335"/>
      <c r="K146" s="349" t="s">
        <v>136</v>
      </c>
      <c r="L146" s="451"/>
      <c r="M146" s="335"/>
      <c r="N146" s="335"/>
      <c r="O146" s="366"/>
    </row>
    <row r="147" spans="4:15" ht="15.75">
      <c r="D147" s="376"/>
      <c r="E147" s="446"/>
      <c r="F147" s="335"/>
      <c r="G147" s="332" t="s">
        <v>36</v>
      </c>
      <c r="H147" s="350" t="str">
        <f>IF(F127="","",IF(F127&lt;F129,E127,E129))</f>
        <v>E.F.C.A.</v>
      </c>
      <c r="I147" s="395">
        <v>0</v>
      </c>
      <c r="J147" s="328"/>
      <c r="K147" s="328"/>
      <c r="L147" s="329"/>
      <c r="M147" s="335"/>
      <c r="N147" s="335"/>
      <c r="O147" s="366"/>
    </row>
    <row r="148" spans="4:15" ht="20.25">
      <c r="D148" s="376"/>
      <c r="E148" s="446"/>
      <c r="F148" s="335"/>
      <c r="G148" s="328"/>
      <c r="H148" s="390" t="s">
        <v>186</v>
      </c>
      <c r="I148" s="331"/>
      <c r="J148" s="332" t="s">
        <v>28</v>
      </c>
      <c r="K148" s="350" t="s">
        <v>255</v>
      </c>
      <c r="L148" s="396"/>
      <c r="M148" s="335"/>
      <c r="N148" s="328"/>
      <c r="O148" s="368"/>
    </row>
    <row r="149" spans="4:15" ht="15.75">
      <c r="D149" s="376"/>
      <c r="E149" s="394"/>
      <c r="F149" s="335"/>
      <c r="G149" s="332" t="s">
        <v>36</v>
      </c>
      <c r="H149" s="350" t="str">
        <f>IF(F131="","",IF(F131&lt;F133,E131,E133))</f>
        <v>ANILLE BRAYE</v>
      </c>
      <c r="I149" s="395">
        <v>1</v>
      </c>
      <c r="J149" s="328"/>
      <c r="K149" s="447" t="s">
        <v>171</v>
      </c>
      <c r="L149" s="329"/>
      <c r="M149" s="335"/>
      <c r="N149" s="328"/>
      <c r="O149" s="368"/>
    </row>
    <row r="150" spans="4:15" ht="18">
      <c r="D150" s="376"/>
      <c r="E150" s="446"/>
      <c r="F150" s="335"/>
      <c r="G150" s="328"/>
      <c r="H150" s="328"/>
      <c r="I150" s="331"/>
      <c r="J150" s="328"/>
      <c r="K150" s="448"/>
      <c r="L150" s="329"/>
      <c r="M150" s="332" t="s">
        <v>28</v>
      </c>
      <c r="N150" s="352">
        <f>IF(L148="","",IF(L148&gt;L152,K148,K152))</f>
      </c>
      <c r="O150" s="354" t="s">
        <v>166</v>
      </c>
    </row>
    <row r="151" spans="4:15" ht="15.75">
      <c r="D151" s="376"/>
      <c r="E151" s="446"/>
      <c r="F151" s="335"/>
      <c r="G151" s="332" t="s">
        <v>36</v>
      </c>
      <c r="H151" s="350" t="str">
        <f>IF(F135="","",IF(F135&lt;F137,E135,E137))</f>
        <v>EXEMPT</v>
      </c>
      <c r="I151" s="395"/>
      <c r="J151" s="328"/>
      <c r="K151" s="449"/>
      <c r="L151" s="329"/>
      <c r="M151" s="335"/>
      <c r="N151" s="328"/>
      <c r="O151" s="368"/>
    </row>
    <row r="152" spans="4:15" ht="20.25">
      <c r="D152" s="376"/>
      <c r="E152" s="394"/>
      <c r="F152" s="335"/>
      <c r="G152" s="328"/>
      <c r="H152" s="390" t="s">
        <v>187</v>
      </c>
      <c r="I152" s="331"/>
      <c r="J152" s="332" t="s">
        <v>28</v>
      </c>
      <c r="K152" s="350">
        <f>IF(I151="","",IF(I151&gt;I153,H151,H153))</f>
      </c>
      <c r="L152" s="396"/>
      <c r="M152" s="332" t="s">
        <v>36</v>
      </c>
      <c r="N152" s="352">
        <f>IF(L148="","",IF(L148&lt;L152,K148,K152))</f>
      </c>
      <c r="O152" s="354" t="s">
        <v>167</v>
      </c>
    </row>
    <row r="153" spans="4:15" ht="15.75">
      <c r="D153" s="376"/>
      <c r="E153" s="450"/>
      <c r="F153" s="335"/>
      <c r="G153" s="332" t="s">
        <v>36</v>
      </c>
      <c r="H153" s="350">
        <f>IF(F139="","",IF(F139&lt;F141,E139,E141))</f>
      </c>
      <c r="I153" s="395"/>
      <c r="J153" s="328"/>
      <c r="K153" s="328"/>
      <c r="L153" s="329"/>
      <c r="M153" s="335"/>
      <c r="N153" s="335"/>
      <c r="O153" s="366"/>
    </row>
    <row r="154" spans="4:15" ht="18.75">
      <c r="D154" s="376"/>
      <c r="E154" s="450"/>
      <c r="F154" s="335"/>
      <c r="G154" s="335"/>
      <c r="H154" s="335"/>
      <c r="I154" s="337"/>
      <c r="J154" s="335"/>
      <c r="K154" s="349" t="s">
        <v>137</v>
      </c>
      <c r="L154" s="339"/>
      <c r="M154" s="335"/>
      <c r="N154" s="335"/>
      <c r="O154" s="366"/>
    </row>
    <row r="155" spans="4:15" ht="15">
      <c r="D155" s="376"/>
      <c r="E155" s="450"/>
      <c r="F155" s="335"/>
      <c r="G155" s="328"/>
      <c r="H155" s="328"/>
      <c r="I155" s="331"/>
      <c r="J155" s="332" t="s">
        <v>36</v>
      </c>
      <c r="K155" s="350" t="str">
        <f>IF(I147="","",IF(I149&gt;I147,H147,H149))</f>
        <v>E.F.C.A.</v>
      </c>
      <c r="L155" s="396"/>
      <c r="M155" s="335"/>
      <c r="N155" s="328"/>
      <c r="O155" s="368"/>
    </row>
    <row r="156" spans="4:15" ht="20.25">
      <c r="D156" s="387"/>
      <c r="E156" s="365"/>
      <c r="F156" s="335"/>
      <c r="G156" s="328"/>
      <c r="H156" s="328"/>
      <c r="I156" s="331"/>
      <c r="J156" s="328"/>
      <c r="K156" s="390" t="s">
        <v>172</v>
      </c>
      <c r="L156" s="329"/>
      <c r="M156" s="332" t="s">
        <v>28</v>
      </c>
      <c r="N156" s="352">
        <f>IF(L155="","",IF(L155&gt;L157,K155,K157))</f>
      </c>
      <c r="O156" s="354" t="s">
        <v>168</v>
      </c>
    </row>
    <row r="157" spans="4:15" ht="15">
      <c r="D157" s="387"/>
      <c r="E157" s="365"/>
      <c r="F157" s="335"/>
      <c r="G157" s="328"/>
      <c r="H157" s="328"/>
      <c r="I157" s="331"/>
      <c r="J157" s="332" t="s">
        <v>36</v>
      </c>
      <c r="K157" s="350">
        <f>IF(I151="","",IF(I153&gt;I151,H151,H153))</f>
      </c>
      <c r="L157" s="396"/>
      <c r="M157" s="335"/>
      <c r="N157" s="328"/>
      <c r="O157" s="368"/>
    </row>
    <row r="158" spans="4:15" ht="18">
      <c r="D158" s="389"/>
      <c r="E158" s="384"/>
      <c r="F158" s="373"/>
      <c r="G158" s="373"/>
      <c r="H158" s="373"/>
      <c r="I158" s="381"/>
      <c r="J158" s="373"/>
      <c r="K158" s="373"/>
      <c r="L158" s="374"/>
      <c r="M158" s="382" t="s">
        <v>36</v>
      </c>
      <c r="N158" s="352">
        <f>IF(L155="","",IF(L155&lt;L157,K155,K157))</f>
      </c>
      <c r="O158" s="354" t="s">
        <v>169</v>
      </c>
    </row>
  </sheetData>
  <sheetProtection formatCells="0" formatColumns="0" formatRows="0" selectLockedCells="1"/>
  <mergeCells count="53">
    <mergeCell ref="B64:B65"/>
    <mergeCell ref="B67:B68"/>
    <mergeCell ref="B70:B71"/>
    <mergeCell ref="B73:B75"/>
    <mergeCell ref="K71:K73"/>
    <mergeCell ref="E22:E24"/>
    <mergeCell ref="E30:E32"/>
    <mergeCell ref="H24:H30"/>
    <mergeCell ref="H51:H53"/>
    <mergeCell ref="H59:H61"/>
    <mergeCell ref="K53:K59"/>
    <mergeCell ref="L49:L50"/>
    <mergeCell ref="L67:L68"/>
    <mergeCell ref="I66:I67"/>
    <mergeCell ref="L37:L38"/>
    <mergeCell ref="F47:F48"/>
    <mergeCell ref="I47:I48"/>
    <mergeCell ref="K40:K41"/>
    <mergeCell ref="A1:O1"/>
    <mergeCell ref="C2:C3"/>
    <mergeCell ref="F2:F3"/>
    <mergeCell ref="I4:I5"/>
    <mergeCell ref="I20:I21"/>
    <mergeCell ref="L8:L9"/>
    <mergeCell ref="E6:E8"/>
    <mergeCell ref="H8:H14"/>
    <mergeCell ref="E14:E16"/>
    <mergeCell ref="K12:K26"/>
    <mergeCell ref="I82:I83"/>
    <mergeCell ref="E84:E86"/>
    <mergeCell ref="H86:H92"/>
    <mergeCell ref="L86:L87"/>
    <mergeCell ref="K90:K104"/>
    <mergeCell ref="E92:E94"/>
    <mergeCell ref="I98:I99"/>
    <mergeCell ref="E100:E102"/>
    <mergeCell ref="L145:L146"/>
    <mergeCell ref="H102:H108"/>
    <mergeCell ref="E108:E110"/>
    <mergeCell ref="L115:L116"/>
    <mergeCell ref="K118:K119"/>
    <mergeCell ref="F125:F126"/>
    <mergeCell ref="I125:I126"/>
    <mergeCell ref="E147:E148"/>
    <mergeCell ref="K149:K151"/>
    <mergeCell ref="E150:E151"/>
    <mergeCell ref="E153:E155"/>
    <mergeCell ref="L127:L128"/>
    <mergeCell ref="H129:H131"/>
    <mergeCell ref="K131:K137"/>
    <mergeCell ref="H137:H139"/>
    <mergeCell ref="E144:E145"/>
    <mergeCell ref="I144:I145"/>
  </mergeCells>
  <printOptions horizontalCentered="1" verticalCentered="1"/>
  <pageMargins left="0.03937007874015748" right="0.03937007874015748" top="0.15748031496062992" bottom="0.15748031496062992" header="0.15748031496062992" footer="0.11811023622047245"/>
  <pageSetup fitToHeight="3" fitToWidth="2" horizontalDpi="600" verticalDpi="600" orientation="portrait" paperSize="8" scale="70" r:id="rId3"/>
  <rowBreaks count="1" manualBreakCount="1">
    <brk id="75" max="14" man="1"/>
  </rowBreaks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>
    <tabColor indexed="63"/>
  </sheetPr>
  <dimension ref="A1:AZ48"/>
  <sheetViews>
    <sheetView zoomScale="75" zoomScaleNormal="75" zoomScalePageLayoutView="0" workbookViewId="0" topLeftCell="A1">
      <selection activeCell="B24" sqref="B24:C38"/>
    </sheetView>
  </sheetViews>
  <sheetFormatPr defaultColWidth="11.421875" defaultRowHeight="12.75"/>
  <cols>
    <col min="1" max="1" width="4.00390625" style="49" customWidth="1"/>
    <col min="2" max="3" width="21.00390625" style="50" customWidth="1"/>
    <col min="4" max="4" width="1.28515625" style="49" customWidth="1"/>
    <col min="5" max="6" width="21.140625" style="50" customWidth="1"/>
    <col min="7" max="7" width="1.57421875" style="49" customWidth="1"/>
    <col min="8" max="9" width="20.8515625" style="50" customWidth="1"/>
    <col min="10" max="10" width="1.28515625" style="49" customWidth="1"/>
    <col min="11" max="12" width="20.8515625" style="50" customWidth="1"/>
    <col min="13" max="52" width="11.421875" style="49" customWidth="1"/>
    <col min="53" max="16384" width="11.421875" style="50" customWidth="1"/>
  </cols>
  <sheetData>
    <row r="1" spans="2:12" ht="30" customHeight="1">
      <c r="B1" s="49"/>
      <c r="C1" s="49"/>
      <c r="E1" s="49"/>
      <c r="F1" s="49"/>
      <c r="H1" s="49"/>
      <c r="I1" s="49"/>
      <c r="K1" s="49"/>
      <c r="L1" s="49"/>
    </row>
    <row r="2" spans="1:52" s="52" customFormat="1" ht="20.25" customHeight="1">
      <c r="A2" s="51"/>
      <c r="B2" s="193" t="s">
        <v>65</v>
      </c>
      <c r="C2" s="194" t="str">
        <f>'saisie des équipes'!C2</f>
        <v>Poule 1</v>
      </c>
      <c r="D2" s="195"/>
      <c r="E2" s="193" t="s">
        <v>65</v>
      </c>
      <c r="F2" s="194" t="str">
        <f>'saisie des équipes'!F2</f>
        <v>Poule 2</v>
      </c>
      <c r="G2" s="195"/>
      <c r="H2" s="193" t="s">
        <v>65</v>
      </c>
      <c r="I2" s="194" t="str">
        <f>'saisie des équipes'!I2</f>
        <v>Poule 3</v>
      </c>
      <c r="J2" s="195"/>
      <c r="K2" s="193" t="s">
        <v>65</v>
      </c>
      <c r="L2" s="194" t="str">
        <f>'saisie des équipes'!L2</f>
        <v>Poule 4</v>
      </c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</row>
    <row r="3" spans="1:52" s="54" customFormat="1" ht="23.25" customHeight="1">
      <c r="A3" s="205"/>
      <c r="B3" s="223">
        <f>IF(OR('saisie des résultats'!B6="",'saisie des résultats'!D6=""),"",'saisie des résultats'!B6)</f>
      </c>
      <c r="C3" s="206">
        <f>IF(OR('saisie des résultats'!B6="",'saisie des résultats'!D6=""),"",'saisie des résultats'!D6)</f>
      </c>
      <c r="D3" s="208"/>
      <c r="E3" s="207">
        <f>IF(OR('saisie des résultats'!P6="",'saisie des résultats'!R6=""),"",'saisie des résultats'!P6)</f>
      </c>
      <c r="F3" s="209">
        <f>IF(OR('saisie des résultats'!P6="",'saisie des résultats'!R6=""),"",'saisie des résultats'!R6)</f>
      </c>
      <c r="G3" s="208"/>
      <c r="H3" s="210">
        <f>IF(OR('saisie des résultats'!AD6="",'saisie des résultats'!AF6=""),"",'saisie des résultats'!AD6)</f>
      </c>
      <c r="I3" s="211">
        <f>IF(OR('saisie des résultats'!AD6="",'saisie des résultats'!AF6=""),"",'saisie des résultats'!AF6)</f>
      </c>
      <c r="J3" s="208"/>
      <c r="K3" s="212">
        <f>IF(OR('saisie des résultats'!AR6="",'saisie des résultats'!AT6=""),"",'saisie des résultats'!AR6)</f>
      </c>
      <c r="L3" s="213">
        <f>IF(OR('saisie des résultats'!AR6="",'saisie des résultats'!AT6=""),"",'saisie des résultats'!AT6)</f>
      </c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</row>
    <row r="4" spans="1:52" s="54" customFormat="1" ht="23.25" customHeight="1">
      <c r="A4" s="205"/>
      <c r="B4" s="223">
        <f>IF(OR('saisie des résultats'!B7="",'saisie des résultats'!D7=""),"",'saisie des résultats'!B7)</f>
      </c>
      <c r="C4" s="206">
        <f>IF(OR('saisie des résultats'!B7="",'saisie des résultats'!D7=""),"",'saisie des résultats'!D7)</f>
      </c>
      <c r="D4" s="208"/>
      <c r="E4" s="207">
        <f>IF(OR('saisie des résultats'!P7="",'saisie des résultats'!R7=""),"",'saisie des résultats'!P7)</f>
      </c>
      <c r="F4" s="209">
        <f>IF(OR('saisie des résultats'!P7="",'saisie des résultats'!R7=""),"",'saisie des résultats'!R7)</f>
      </c>
      <c r="G4" s="208"/>
      <c r="H4" s="210">
        <f>IF(OR('saisie des résultats'!AD7="",'saisie des résultats'!AF7=""),"",'saisie des résultats'!AD7)</f>
      </c>
      <c r="I4" s="211">
        <f>IF(OR('saisie des résultats'!AD7="",'saisie des résultats'!AF7=""),"",'saisie des résultats'!AF7)</f>
      </c>
      <c r="J4" s="208"/>
      <c r="K4" s="212">
        <f>IF(OR('saisie des résultats'!AR7="",'saisie des résultats'!AT7=""),"",'saisie des résultats'!AR7)</f>
      </c>
      <c r="L4" s="213">
        <f>IF(OR('saisie des résultats'!AR7="",'saisie des résultats'!AT7=""),"",'saisie des résultats'!AT7)</f>
      </c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</row>
    <row r="5" spans="1:52" s="54" customFormat="1" ht="23.25" customHeight="1">
      <c r="A5" s="205"/>
      <c r="B5" s="223" t="str">
        <f>IF(OR('saisie des résultats'!B8="",'saisie des résultats'!D8=""),"",'saisie des résultats'!B8)</f>
        <v>SABLE</v>
      </c>
      <c r="C5" s="206" t="str">
        <f>IF(OR('saisie des résultats'!B8="",'saisie des résultats'!D8=""),"",'saisie des résultats'!D8)</f>
        <v>ALPES MANCELLES</v>
      </c>
      <c r="D5" s="208"/>
      <c r="E5" s="207" t="str">
        <f>IF(OR('saisie des résultats'!P8="",'saisie des résultats'!R8=""),"",'saisie des résultats'!P8)</f>
        <v>ANTONY SPORTS</v>
      </c>
      <c r="F5" s="209" t="str">
        <f>IF(OR('saisie des résultats'!P8="",'saisie des résultats'!R8=""),"",'saisie des résultats'!R8)</f>
        <v>VEGRE &amp; CHAMPAGNE</v>
      </c>
      <c r="G5" s="208"/>
      <c r="H5" s="210" t="str">
        <f>IF(OR('saisie des résultats'!AD8="",'saisie des résultats'!AF8=""),"",'saisie des résultats'!AD8)</f>
        <v>MAMERS</v>
      </c>
      <c r="I5" s="211" t="str">
        <f>IF(OR('saisie des résultats'!AD8="",'saisie des résultats'!AF8=""),"",'saisie des résultats'!AF8)</f>
        <v>MULSANNE TELOCHE</v>
      </c>
      <c r="J5" s="208"/>
      <c r="K5" s="212" t="str">
        <f>IF(OR('saisie des résultats'!AR8="",'saisie des résultats'!AT8=""),"",'saisie des résultats'!AR8)</f>
        <v>GUECELARD B</v>
      </c>
      <c r="L5" s="213" t="str">
        <f>IF(OR('saisie des résultats'!AR8="",'saisie des résultats'!AT8=""),"",'saisie des résultats'!AT8)</f>
        <v>US ARNAGE PONTLIEUE</v>
      </c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</row>
    <row r="6" spans="1:52" s="54" customFormat="1" ht="23.25" customHeight="1">
      <c r="A6" s="205"/>
      <c r="B6" s="223">
        <f>IF(OR('saisie des résultats'!B9="",'saisie des résultats'!D9=""),"",'saisie des résultats'!B9)</f>
      </c>
      <c r="C6" s="206">
        <f>IF(OR('saisie des résultats'!B9="",'saisie des résultats'!D9=""),"",'saisie des résultats'!D9)</f>
      </c>
      <c r="D6" s="208"/>
      <c r="E6" s="207">
        <f>IF(OR('saisie des résultats'!P9="",'saisie des résultats'!R9=""),"",'saisie des résultats'!P9)</f>
      </c>
      <c r="F6" s="209">
        <f>IF(OR('saisie des résultats'!P9="",'saisie des résultats'!R9=""),"",'saisie des résultats'!R9)</f>
      </c>
      <c r="G6" s="208"/>
      <c r="H6" s="210">
        <f>IF(OR('saisie des résultats'!AD9="",'saisie des résultats'!AF9=""),"",'saisie des résultats'!AD9)</f>
      </c>
      <c r="I6" s="211">
        <f>IF(OR('saisie des résultats'!AD9="",'saisie des résultats'!AF9=""),"",'saisie des résultats'!AF9)</f>
      </c>
      <c r="J6" s="208"/>
      <c r="K6" s="212">
        <f>IF(OR('saisie des résultats'!AR9="",'saisie des résultats'!AT9=""),"",'saisie des résultats'!AR9)</f>
      </c>
      <c r="L6" s="213">
        <f>IF(OR('saisie des résultats'!AR9="",'saisie des résultats'!AT9=""),"",'saisie des résultats'!AT9)</f>
      </c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</row>
    <row r="7" spans="1:52" s="54" customFormat="1" ht="23.25" customHeight="1">
      <c r="A7" s="205"/>
      <c r="B7" s="223" t="str">
        <f>IF(OR('saisie des résultats'!B10="",'saisie des résultats'!D10=""),"",'saisie des résultats'!B10)</f>
        <v>NORD EST MANCEAU</v>
      </c>
      <c r="C7" s="206" t="str">
        <f>IF(OR('saisie des résultats'!B10="",'saisie des résultats'!D10=""),"",'saisie des résultats'!D10)</f>
        <v>SABLE</v>
      </c>
      <c r="D7" s="208"/>
      <c r="E7" s="207" t="str">
        <f>IF(OR('saisie des résultats'!P10="",'saisie des résultats'!R10=""),"",'saisie des résultats'!P10)</f>
        <v>ANILLE BRAYE</v>
      </c>
      <c r="F7" s="209" t="str">
        <f>IF(OR('saisie des résultats'!P10="",'saisie des résultats'!R10=""),"",'saisie des résultats'!R10)</f>
        <v>ANTONY SPORTS</v>
      </c>
      <c r="G7" s="208"/>
      <c r="H7" s="210" t="str">
        <f>IF(OR('saisie des résultats'!AD10="",'saisie des résultats'!AF10=""),"",'saisie des résultats'!AD10)</f>
        <v>CERANS FOULLETOURTE A</v>
      </c>
      <c r="I7" s="211" t="str">
        <f>IF(OR('saisie des résultats'!AD10="",'saisie des résultats'!AF10=""),"",'saisie des résultats'!AF10)</f>
        <v>MAMERS</v>
      </c>
      <c r="J7" s="208"/>
      <c r="K7" s="212" t="str">
        <f>IF(OR('saisie des résultats'!AR10="",'saisie des résultats'!AT10=""),"",'saisie des résultats'!AR10)</f>
        <v>CERANS FOULLETOURTE B</v>
      </c>
      <c r="L7" s="213" t="str">
        <f>IF(OR('saisie des résultats'!AR10="",'saisie des résultats'!AT10=""),"",'saisie des résultats'!AT10)</f>
        <v>GUECELARD B</v>
      </c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</row>
    <row r="8" spans="1:52" s="54" customFormat="1" ht="23.25" customHeight="1">
      <c r="A8" s="205"/>
      <c r="B8" s="223">
        <f>IF(OR('saisie des résultats'!B11="",'saisie des résultats'!D11=""),"",'saisie des résultats'!B11)</f>
      </c>
      <c r="C8" s="206">
        <f>IF(OR('saisie des résultats'!B11="",'saisie des résultats'!D11=""),"",'saisie des résultats'!D11)</f>
      </c>
      <c r="D8" s="208"/>
      <c r="E8" s="207">
        <f>IF(OR('saisie des résultats'!P11="",'saisie des résultats'!R11=""),"",'saisie des résultats'!P11)</f>
      </c>
      <c r="F8" s="209">
        <f>IF(OR('saisie des résultats'!P11="",'saisie des résultats'!R11=""),"",'saisie des résultats'!R11)</f>
      </c>
      <c r="G8" s="208"/>
      <c r="H8" s="210">
        <f>IF(OR('saisie des résultats'!AD11="",'saisie des résultats'!AF11=""),"",'saisie des résultats'!AD11)</f>
      </c>
      <c r="I8" s="211">
        <f>IF(OR('saisie des résultats'!AD11="",'saisie des résultats'!AF11=""),"",'saisie des résultats'!AF11)</f>
      </c>
      <c r="J8" s="208"/>
      <c r="K8" s="212">
        <f>IF(OR('saisie des résultats'!AR11="",'saisie des résultats'!AT11=""),"",'saisie des résultats'!AR11)</f>
      </c>
      <c r="L8" s="213">
        <f>IF(OR('saisie des résultats'!AR11="",'saisie des résultats'!AT11=""),"",'saisie des résultats'!AT11)</f>
      </c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</row>
    <row r="9" spans="1:52" s="54" customFormat="1" ht="23.25" customHeight="1">
      <c r="A9" s="205"/>
      <c r="B9" s="223">
        <f>IF(OR('saisie des résultats'!B12="",'saisie des résultats'!D12=""),"",'saisie des résultats'!B12)</f>
      </c>
      <c r="C9" s="206">
        <f>IF(OR('saisie des résultats'!B12="",'saisie des résultats'!D12=""),"",'saisie des résultats'!D12)</f>
      </c>
      <c r="D9" s="208"/>
      <c r="E9" s="207">
        <f>IF(OR('saisie des résultats'!P12="",'saisie des résultats'!R12=""),"",'saisie des résultats'!P12)</f>
      </c>
      <c r="F9" s="209">
        <f>IF(OR('saisie des résultats'!P12="",'saisie des résultats'!R12=""),"",'saisie des résultats'!R12)</f>
      </c>
      <c r="G9" s="208"/>
      <c r="H9" s="210">
        <f>IF(OR('saisie des résultats'!AD12="",'saisie des résultats'!AF12=""),"",'saisie des résultats'!AD12)</f>
      </c>
      <c r="I9" s="211">
        <f>IF(OR('saisie des résultats'!AD12="",'saisie des résultats'!AF12=""),"",'saisie des résultats'!AF12)</f>
      </c>
      <c r="J9" s="208"/>
      <c r="K9" s="212">
        <f>IF(OR('saisie des résultats'!AR12="",'saisie des résultats'!AT12=""),"",'saisie des résultats'!AR12)</f>
      </c>
      <c r="L9" s="213">
        <f>IF(OR('saisie des résultats'!AR12="",'saisie des résultats'!AT12=""),"",'saisie des résultats'!AT12)</f>
      </c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</row>
    <row r="10" spans="1:52" s="54" customFormat="1" ht="23.25" customHeight="1">
      <c r="A10" s="205"/>
      <c r="B10" s="223" t="str">
        <f>IF(OR('saisie des résultats'!B13="",'saisie des résultats'!D13=""),"",'saisie des résultats'!B13)</f>
        <v>POUANCE</v>
      </c>
      <c r="C10" s="206" t="str">
        <f>IF(OR('saisie des résultats'!B13="",'saisie des résultats'!D13=""),"",'saisie des résultats'!D13)</f>
        <v>ALPES MANCELLES</v>
      </c>
      <c r="D10" s="208"/>
      <c r="E10" s="207" t="str">
        <f>IF(OR('saisie des résultats'!P13="",'saisie des résultats'!R13=""),"",'saisie des résultats'!P13)</f>
        <v>LE LUDE</v>
      </c>
      <c r="F10" s="209" t="str">
        <f>IF(OR('saisie des résultats'!P13="",'saisie des résultats'!R13=""),"",'saisie des résultats'!R13)</f>
        <v>VEGRE &amp; CHAMPAGNE</v>
      </c>
      <c r="G10" s="208"/>
      <c r="H10" s="210" t="str">
        <f>IF(OR('saisie des résultats'!AD13="",'saisie des résultats'!AF13=""),"",'saisie des résultats'!AD13)</f>
        <v>LA BAZOGE</v>
      </c>
      <c r="I10" s="211" t="str">
        <f>IF(OR('saisie des résultats'!AD13="",'saisie des résultats'!AF13=""),"",'saisie des résultats'!AF13)</f>
        <v>MULSANNE TELOCHE</v>
      </c>
      <c r="J10" s="208"/>
      <c r="K10" s="212" t="str">
        <f>IF(OR('saisie des résultats'!AR13="",'saisie des résultats'!AT13=""),"",'saisie des résultats'!AR13)</f>
        <v>EXEMPT</v>
      </c>
      <c r="L10" s="213" t="str">
        <f>IF(OR('saisie des résultats'!AR13="",'saisie des résultats'!AT13=""),"",'saisie des résultats'!AT13)</f>
        <v>US ARNAGE PONTLIEUE</v>
      </c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</row>
    <row r="11" spans="1:52" s="54" customFormat="1" ht="23.25" customHeight="1">
      <c r="A11" s="205"/>
      <c r="B11" s="223">
        <f>IF(OR('saisie des résultats'!B14="",'saisie des résultats'!D14=""),"",'saisie des résultats'!B14)</f>
      </c>
      <c r="C11" s="206">
        <f>IF(OR('saisie des résultats'!B14="",'saisie des résultats'!D14=""),"",'saisie des résultats'!D14)</f>
      </c>
      <c r="D11" s="208"/>
      <c r="E11" s="207">
        <f>IF(OR('saisie des résultats'!P14="",'saisie des résultats'!R14=""),"",'saisie des résultats'!P14)</f>
      </c>
      <c r="F11" s="209">
        <f>IF(OR('saisie des résultats'!P14="",'saisie des résultats'!R14=""),"",'saisie des résultats'!R14)</f>
      </c>
      <c r="G11" s="208"/>
      <c r="H11" s="210">
        <f>IF(OR('saisie des résultats'!AD14="",'saisie des résultats'!AF14=""),"",'saisie des résultats'!AD14)</f>
      </c>
      <c r="I11" s="211">
        <f>IF(OR('saisie des résultats'!AD14="",'saisie des résultats'!AF14=""),"",'saisie des résultats'!AF14)</f>
      </c>
      <c r="J11" s="208"/>
      <c r="K11" s="212">
        <f>IF(OR('saisie des résultats'!AR14="",'saisie des résultats'!AT14=""),"",'saisie des résultats'!AR14)</f>
      </c>
      <c r="L11" s="213">
        <f>IF(OR('saisie des résultats'!AR14="",'saisie des résultats'!AT14=""),"",'saisie des résultats'!AT14)</f>
      </c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</row>
    <row r="12" spans="1:52" s="54" customFormat="1" ht="23.25" customHeight="1">
      <c r="A12" s="205"/>
      <c r="B12" s="223">
        <f>IF(OR('saisie des résultats'!B15="",'saisie des résultats'!D15=""),"",'saisie des résultats'!B15)</f>
      </c>
      <c r="C12" s="206">
        <f>IF(OR('saisie des résultats'!B15="",'saisie des résultats'!D15=""),"",'saisie des résultats'!D15)</f>
      </c>
      <c r="D12" s="208"/>
      <c r="E12" s="207">
        <f>IF(OR('saisie des résultats'!P15="",'saisie des résultats'!R15=""),"",'saisie des résultats'!P15)</f>
      </c>
      <c r="F12" s="209">
        <f>IF(OR('saisie des résultats'!P15="",'saisie des résultats'!R15=""),"",'saisie des résultats'!R15)</f>
      </c>
      <c r="G12" s="208"/>
      <c r="H12" s="210">
        <f>IF(OR('saisie des résultats'!AD15="",'saisie des résultats'!AF15=""),"",'saisie des résultats'!AD15)</f>
      </c>
      <c r="I12" s="211">
        <f>IF(OR('saisie des résultats'!AD15="",'saisie des résultats'!AF15=""),"",'saisie des résultats'!AF15)</f>
      </c>
      <c r="J12" s="208"/>
      <c r="K12" s="212">
        <f>IF(OR('saisie des résultats'!AR15="",'saisie des résultats'!AT15=""),"",'saisie des résultats'!AR15)</f>
      </c>
      <c r="L12" s="213">
        <f>IF(OR('saisie des résultats'!AR15="",'saisie des résultats'!AT15=""),"",'saisie des résultats'!AT15)</f>
      </c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</row>
    <row r="13" spans="1:52" s="54" customFormat="1" ht="23.25" customHeight="1">
      <c r="A13" s="205"/>
      <c r="B13" s="223">
        <f>IF(OR('saisie des résultats'!B16="",'saisie des résultats'!D16=""),"",'saisie des résultats'!B16)</f>
      </c>
      <c r="C13" s="206">
        <f>IF(OR('saisie des résultats'!B16="",'saisie des résultats'!D16=""),"",'saisie des résultats'!D16)</f>
      </c>
      <c r="D13" s="208"/>
      <c r="E13" s="207">
        <f>IF(OR('saisie des résultats'!P16="",'saisie des résultats'!R16=""),"",'saisie des résultats'!P16)</f>
      </c>
      <c r="F13" s="209">
        <f>IF(OR('saisie des résultats'!P16="",'saisie des résultats'!R16=""),"",'saisie des résultats'!R16)</f>
      </c>
      <c r="G13" s="208"/>
      <c r="H13" s="210">
        <f>IF(OR('saisie des résultats'!AD16="",'saisie des résultats'!AF16=""),"",'saisie des résultats'!AD16)</f>
      </c>
      <c r="I13" s="211">
        <f>IF(OR('saisie des résultats'!AD16="",'saisie des résultats'!AF16=""),"",'saisie des résultats'!AF16)</f>
      </c>
      <c r="J13" s="208"/>
      <c r="K13" s="212">
        <f>IF(OR('saisie des résultats'!AR16="",'saisie des résultats'!AT16=""),"",'saisie des résultats'!AR16)</f>
      </c>
      <c r="L13" s="213">
        <f>IF(OR('saisie des résultats'!AR16="",'saisie des résultats'!AT16=""),"",'saisie des résultats'!AT16)</f>
      </c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</row>
    <row r="14" spans="1:52" s="54" customFormat="1" ht="23.25" customHeight="1">
      <c r="A14" s="205"/>
      <c r="B14" s="223" t="str">
        <f>IF(OR('saisie des résultats'!B17="",'saisie des résultats'!D17=""),"",'saisie des résultats'!B17)</f>
        <v>NORD EST MANCEAU</v>
      </c>
      <c r="C14" s="206" t="str">
        <f>IF(OR('saisie des résultats'!B17="",'saisie des résultats'!D17=""),"",'saisie des résultats'!D17)</f>
        <v>POUANCE</v>
      </c>
      <c r="D14" s="208"/>
      <c r="E14" s="207" t="str">
        <f>IF(OR('saisie des résultats'!P17="",'saisie des résultats'!R17=""),"",'saisie des résultats'!P17)</f>
        <v>ANILLE BRAYE</v>
      </c>
      <c r="F14" s="209" t="str">
        <f>IF(OR('saisie des résultats'!P17="",'saisie des résultats'!R17=""),"",'saisie des résultats'!R17)</f>
        <v>LE LUDE</v>
      </c>
      <c r="G14" s="208"/>
      <c r="H14" s="210" t="str">
        <f>IF(OR('saisie des résultats'!AD17="",'saisie des résultats'!AF17=""),"",'saisie des résultats'!AD17)</f>
        <v>CERANS FOULLETOURTE A</v>
      </c>
      <c r="I14" s="211" t="str">
        <f>IF(OR('saisie des résultats'!AD17="",'saisie des résultats'!AF17=""),"",'saisie des résultats'!AF17)</f>
        <v>LA BAZOGE</v>
      </c>
      <c r="J14" s="208"/>
      <c r="K14" s="212" t="str">
        <f>IF(OR('saisie des résultats'!AR17="",'saisie des résultats'!AT17=""),"",'saisie des résultats'!AR17)</f>
        <v>CERANS FOULLETOURTE B</v>
      </c>
      <c r="L14" s="213" t="str">
        <f>IF(OR('saisie des résultats'!AR17="",'saisie des résultats'!AT17=""),"",'saisie des résultats'!AT17)</f>
        <v>EXEMPT</v>
      </c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</row>
    <row r="15" spans="1:52" s="54" customFormat="1" ht="23.25" customHeight="1">
      <c r="A15" s="205"/>
      <c r="B15" s="223">
        <f>IF(OR('saisie des résultats'!B18="",'saisie des résultats'!D18=""),"",'saisie des résultats'!B18)</f>
      </c>
      <c r="C15" s="206">
        <f>IF(OR('saisie des résultats'!B18="",'saisie des résultats'!D18=""),"",'saisie des résultats'!D18)</f>
      </c>
      <c r="D15" s="208"/>
      <c r="E15" s="207">
        <f>IF(OR('saisie des résultats'!P18="",'saisie des résultats'!R18=""),"",'saisie des résultats'!P18)</f>
      </c>
      <c r="F15" s="209">
        <f>IF(OR('saisie des résultats'!P18="",'saisie des résultats'!R18=""),"",'saisie des résultats'!R18)</f>
      </c>
      <c r="G15" s="208"/>
      <c r="H15" s="210">
        <f>IF(OR('saisie des résultats'!AD18="",'saisie des résultats'!AF18=""),"",'saisie des résultats'!AD18)</f>
      </c>
      <c r="I15" s="211">
        <f>IF(OR('saisie des résultats'!AD18="",'saisie des résultats'!AF18=""),"",'saisie des résultats'!AF18)</f>
      </c>
      <c r="J15" s="208"/>
      <c r="K15" s="212">
        <f>IF(OR('saisie des résultats'!AR18="",'saisie des résultats'!AT18=""),"",'saisie des résultats'!AR18)</f>
      </c>
      <c r="L15" s="213">
        <f>IF(OR('saisie des résultats'!AR18="",'saisie des résultats'!AT18=""),"",'saisie des résultats'!AT18)</f>
      </c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</row>
    <row r="16" spans="1:52" s="54" customFormat="1" ht="23.25" customHeight="1">
      <c r="A16" s="205"/>
      <c r="B16" s="223" t="str">
        <f>IF(OR('saisie des résultats'!B19="",'saisie des résultats'!D19=""),"",'saisie des résultats'!B19)</f>
        <v>NORD EST MANCEAU</v>
      </c>
      <c r="C16" s="206" t="str">
        <f>IF(OR('saisie des résultats'!B19="",'saisie des résultats'!D19=""),"",'saisie des résultats'!D19)</f>
        <v>ALPES MANCELLES</v>
      </c>
      <c r="D16" s="208"/>
      <c r="E16" s="207" t="str">
        <f>IF(OR('saisie des résultats'!P19="",'saisie des résultats'!R19=""),"",'saisie des résultats'!P19)</f>
        <v>ANILLE BRAYE</v>
      </c>
      <c r="F16" s="209" t="str">
        <f>IF(OR('saisie des résultats'!P19="",'saisie des résultats'!R19=""),"",'saisie des résultats'!R19)</f>
        <v>VEGRE &amp; CHAMPAGNE</v>
      </c>
      <c r="G16" s="208"/>
      <c r="H16" s="210" t="str">
        <f>IF(OR('saisie des résultats'!AD19="",'saisie des résultats'!AF19=""),"",'saisie des résultats'!AD19)</f>
        <v>CERANS FOULLETOURTE A</v>
      </c>
      <c r="I16" s="211" t="str">
        <f>IF(OR('saisie des résultats'!AD19="",'saisie des résultats'!AF19=""),"",'saisie des résultats'!AF19)</f>
        <v>MULSANNE TELOCHE</v>
      </c>
      <c r="J16" s="208"/>
      <c r="K16" s="212" t="str">
        <f>IF(OR('saisie des résultats'!AR19="",'saisie des résultats'!AT19=""),"",'saisie des résultats'!AR19)</f>
        <v>CERANS FOULLETOURTE B</v>
      </c>
      <c r="L16" s="213" t="str">
        <f>IF(OR('saisie des résultats'!AR19="",'saisie des résultats'!AT19=""),"",'saisie des résultats'!AT19)</f>
        <v>US ARNAGE PONTLIEUE</v>
      </c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</row>
    <row r="17" spans="1:52" s="54" customFormat="1" ht="23.25" customHeight="1" thickBot="1">
      <c r="A17" s="205"/>
      <c r="B17" s="224" t="str">
        <f>IF(OR('saisie des résultats'!B20="",'saisie des résultats'!D20=""),"",'saisie des résultats'!B20)</f>
        <v>POUANCE</v>
      </c>
      <c r="C17" s="206" t="str">
        <f>IF(OR('saisie des résultats'!B20="",'saisie des résultats'!D20=""),"",'saisie des résultats'!D20)</f>
        <v>SABLE</v>
      </c>
      <c r="D17" s="208"/>
      <c r="E17" s="207" t="str">
        <f>IF(OR('saisie des résultats'!P20="",'saisie des résultats'!R20=""),"",'saisie des résultats'!P20)</f>
        <v>LE LUDE</v>
      </c>
      <c r="F17" s="209" t="str">
        <f>IF(OR('saisie des résultats'!P20="",'saisie des résultats'!R20=""),"",'saisie des résultats'!R20)</f>
        <v>ANTONY SPORTS</v>
      </c>
      <c r="G17" s="208"/>
      <c r="H17" s="210" t="str">
        <f>IF(OR('saisie des résultats'!AD20="",'saisie des résultats'!AF20=""),"",'saisie des résultats'!AD20)</f>
        <v>LA BAZOGE</v>
      </c>
      <c r="I17" s="211" t="str">
        <f>IF(OR('saisie des résultats'!AD20="",'saisie des résultats'!AF20=""),"",'saisie des résultats'!AF20)</f>
        <v>MAMERS</v>
      </c>
      <c r="J17" s="208"/>
      <c r="K17" s="212" t="str">
        <f>IF(OR('saisie des résultats'!AR20="",'saisie des résultats'!AT20=""),"",'saisie des résultats'!AR20)</f>
        <v>EXEMPT</v>
      </c>
      <c r="L17" s="213" t="str">
        <f>IF(OR('saisie des résultats'!AR20="",'saisie des résultats'!AT20=""),"",'saisie des résultats'!AT20)</f>
        <v>GUECELARD B</v>
      </c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</row>
    <row r="18" spans="2:12" ht="12.75"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</row>
    <row r="19" spans="2:12" ht="11.25" customHeight="1" hidden="1"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</row>
    <row r="20" spans="2:12" ht="12.75" hidden="1"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</row>
    <row r="21" spans="2:12" ht="12.75" hidden="1"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</row>
    <row r="22" spans="1:52" s="52" customFormat="1" ht="20.25" customHeight="1" hidden="1">
      <c r="A22" s="51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49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</row>
    <row r="23" spans="1:52" s="52" customFormat="1" ht="20.25" customHeight="1">
      <c r="A23" s="51"/>
      <c r="B23" s="193" t="s">
        <v>65</v>
      </c>
      <c r="C23" s="194" t="str">
        <f>'saisie des équipes'!C13</f>
        <v>Poule 5</v>
      </c>
      <c r="D23" s="195"/>
      <c r="E23" s="193" t="s">
        <v>65</v>
      </c>
      <c r="F23" s="194" t="str">
        <f>'saisie des équipes'!F13</f>
        <v>Poule 6</v>
      </c>
      <c r="G23" s="195"/>
      <c r="H23" s="193" t="s">
        <v>65</v>
      </c>
      <c r="I23" s="194" t="str">
        <f>'saisie des équipes'!I13</f>
        <v>Poule 7</v>
      </c>
      <c r="J23" s="195"/>
      <c r="K23" s="193" t="s">
        <v>65</v>
      </c>
      <c r="L23" s="194" t="str">
        <f>'saisie des équipes'!L13</f>
        <v>Poule 8</v>
      </c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</row>
    <row r="24" spans="1:52" s="54" customFormat="1" ht="23.25" customHeight="1">
      <c r="A24" s="205"/>
      <c r="B24" s="214">
        <f>IF(OR('saisie des résultats'!B26="",'saisie des résultats'!D26=""),"",'saisie des résultats'!B26)</f>
      </c>
      <c r="C24" s="215">
        <f>IF(OR('saisie des résultats'!B26="",'saisie des résultats'!D26=""),"",'saisie des résultats'!D26)</f>
      </c>
      <c r="D24" s="217"/>
      <c r="E24" s="216">
        <f>IF(OR('saisie des résultats'!P26="",'saisie des résultats'!R26=""),"",'saisie des résultats'!P26)</f>
      </c>
      <c r="F24" s="218">
        <f>IF(OR('saisie des résultats'!P26="",'saisie des résultats'!R26=""),"",'saisie des résultats'!R26)</f>
      </c>
      <c r="G24" s="217"/>
      <c r="H24" s="219">
        <f>IF(OR('saisie des résultats'!AD26="",'saisie des résultats'!AF26=""),"",'saisie des résultats'!AD26)</f>
      </c>
      <c r="I24" s="220">
        <f>IF(OR('saisie des résultats'!AD26="",'saisie des résultats'!AF26=""),"",'saisie des résultats'!AF26)</f>
      </c>
      <c r="J24" s="217"/>
      <c r="K24" s="221">
        <f>IF(OR('saisie des résultats'!AR26="",'saisie des résultats'!AT26=""),"",'saisie des résultats'!AR26)</f>
      </c>
      <c r="L24" s="222">
        <f>IF(OR('saisie des résultats'!AR26="",'saisie des résultats'!AT26=""),"",'saisie des résultats'!AT26)</f>
      </c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</row>
    <row r="25" spans="1:52" s="54" customFormat="1" ht="23.25" customHeight="1">
      <c r="A25" s="205"/>
      <c r="B25" s="214">
        <f>IF(OR('saisie des résultats'!B27="",'saisie des résultats'!D27=""),"",'saisie des résultats'!B27)</f>
      </c>
      <c r="C25" s="215">
        <f>IF(OR('saisie des résultats'!B27="",'saisie des résultats'!D27=""),"",'saisie des résultats'!D27)</f>
      </c>
      <c r="D25" s="217"/>
      <c r="E25" s="216">
        <f>IF(OR('saisie des résultats'!P27="",'saisie des résultats'!R27=""),"",'saisie des résultats'!P27)</f>
      </c>
      <c r="F25" s="218">
        <f>IF(OR('saisie des résultats'!P27="",'saisie des résultats'!R27=""),"",'saisie des résultats'!R27)</f>
      </c>
      <c r="G25" s="217"/>
      <c r="H25" s="219">
        <f>IF(OR('saisie des résultats'!AD27="",'saisie des résultats'!AF27=""),"",'saisie des résultats'!AD27)</f>
      </c>
      <c r="I25" s="220">
        <f>IF(OR('saisie des résultats'!AD27="",'saisie des résultats'!AF27=""),"",'saisie des résultats'!AF27)</f>
      </c>
      <c r="J25" s="217"/>
      <c r="K25" s="221">
        <f>IF(OR('saisie des résultats'!AR27="",'saisie des résultats'!AT27=""),"",'saisie des résultats'!AR27)</f>
      </c>
      <c r="L25" s="222">
        <f>IF(OR('saisie des résultats'!AR27="",'saisie des résultats'!AT27=""),"",'saisie des résultats'!AT27)</f>
      </c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</row>
    <row r="26" spans="1:52" s="54" customFormat="1" ht="23.25" customHeight="1">
      <c r="A26" s="205"/>
      <c r="B26" s="214" t="str">
        <f>IF(OR('saisie des résultats'!B28="",'saisie des résultats'!D28=""),"",'saisie des résultats'!B28)</f>
        <v>PARIGNE L'EVÊQUE</v>
      </c>
      <c r="C26" s="215" t="str">
        <f>IF(OR('saisie des résultats'!B28="",'saisie des résultats'!D28=""),"",'saisie des résultats'!D28)</f>
        <v>EXEMPT</v>
      </c>
      <c r="D26" s="217"/>
      <c r="E26" s="216" t="str">
        <f>IF(OR('saisie des résultats'!P28="",'saisie des résultats'!R28=""),"",'saisie des résultats'!P28)</f>
        <v>JOUE L'ABBE</v>
      </c>
      <c r="F26" s="218" t="str">
        <f>IF(OR('saisie des résultats'!P28="",'saisie des résultats'!R28=""),"",'saisie des résultats'!R28)</f>
        <v>LE MANS SOM</v>
      </c>
      <c r="G26" s="217"/>
      <c r="H26" s="219" t="str">
        <f>IF(OR('saisie des résultats'!AD28="",'saisie des résultats'!AF28=""),"",'saisie des résultats'!AD28)</f>
        <v>MAYET</v>
      </c>
      <c r="I26" s="220" t="str">
        <f>IF(OR('saisie des résultats'!AD28="",'saisie des résultats'!AF28=""),"",'saisie des résultats'!AF28)</f>
        <v>MONCE</v>
      </c>
      <c r="J26" s="217"/>
      <c r="K26" s="221" t="str">
        <f>IF(OR('saisie des résultats'!AR28="",'saisie des résultats'!AT28=""),"",'saisie des résultats'!AR28)</f>
        <v>NOGENT LE ROTROU</v>
      </c>
      <c r="L26" s="222" t="str">
        <f>IF(OR('saisie des résultats'!AR28="",'saisie des résultats'!AT28=""),"",'saisie des résultats'!AT28)</f>
        <v>PARIS FC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</row>
    <row r="27" spans="1:52" s="54" customFormat="1" ht="23.25" customHeight="1">
      <c r="A27" s="205"/>
      <c r="B27" s="214">
        <f>IF(OR('saisie des résultats'!B29="",'saisie des résultats'!D29=""),"",'saisie des résultats'!B29)</f>
      </c>
      <c r="C27" s="215">
        <f>IF(OR('saisie des résultats'!B29="",'saisie des résultats'!D29=""),"",'saisie des résultats'!D29)</f>
      </c>
      <c r="D27" s="217"/>
      <c r="E27" s="216">
        <f>IF(OR('saisie des résultats'!P29="",'saisie des résultats'!R29=""),"",'saisie des résultats'!P29)</f>
      </c>
      <c r="F27" s="218">
        <f>IF(OR('saisie des résultats'!P29="",'saisie des résultats'!R29=""),"",'saisie des résultats'!R29)</f>
      </c>
      <c r="G27" s="217"/>
      <c r="H27" s="219">
        <f>IF(OR('saisie des résultats'!AD29="",'saisie des résultats'!AF29=""),"",'saisie des résultats'!AD29)</f>
      </c>
      <c r="I27" s="220">
        <f>IF(OR('saisie des résultats'!AD29="",'saisie des résultats'!AF29=""),"",'saisie des résultats'!AF29)</f>
      </c>
      <c r="J27" s="217"/>
      <c r="K27" s="221">
        <f>IF(OR('saisie des résultats'!AR29="",'saisie des résultats'!AT29=""),"",'saisie des résultats'!AR29)</f>
      </c>
      <c r="L27" s="222">
        <f>IF(OR('saisie des résultats'!AR29="",'saisie des résultats'!AT29=""),"",'saisie des résultats'!AT29)</f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</row>
    <row r="28" spans="1:52" s="54" customFormat="1" ht="23.25" customHeight="1">
      <c r="A28" s="205"/>
      <c r="B28" s="214" t="str">
        <f>IF(OR('saisie des résultats'!B30="",'saisie des résultats'!D30=""),"",'saisie des résultats'!B30)</f>
        <v>HERMINE ST OUEN</v>
      </c>
      <c r="C28" s="215" t="str">
        <f>IF(OR('saisie des résultats'!B30="",'saisie des résultats'!D30=""),"",'saisie des résultats'!D30)</f>
        <v>PARIGNE L'EVÊQUE</v>
      </c>
      <c r="D28" s="217"/>
      <c r="E28" s="216" t="str">
        <f>IF(OR('saisie des résultats'!P30="",'saisie des résultats'!R30=""),"",'saisie des résultats'!P30)</f>
        <v>ANTONNIERE</v>
      </c>
      <c r="F28" s="218" t="str">
        <f>IF(OR('saisie des résultats'!P30="",'saisie des résultats'!R30=""),"",'saisie des résultats'!R30)</f>
        <v>JOUE L'ABBE</v>
      </c>
      <c r="G28" s="217"/>
      <c r="H28" s="219" t="str">
        <f>IF(OR('saisie des résultats'!AD30="",'saisie des résultats'!AF30=""),"",'saisie des résultats'!AD30)</f>
        <v>CHAMPFLEUR</v>
      </c>
      <c r="I28" s="220" t="str">
        <f>IF(OR('saisie des résultats'!AD30="",'saisie des résultats'!AF30=""),"",'saisie des résultats'!AF30)</f>
        <v>MAYET</v>
      </c>
      <c r="J28" s="217"/>
      <c r="K28" s="221" t="str">
        <f>IF(OR('saisie des résultats'!AR30="",'saisie des résultats'!AT30=""),"",'saisie des résultats'!AR30)</f>
        <v>CHANGE</v>
      </c>
      <c r="L28" s="222" t="str">
        <f>IF(OR('saisie des résultats'!AR30="",'saisie des résultats'!AT30=""),"",'saisie des résultats'!AT30)</f>
        <v>NOGENT LE ROTROU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</row>
    <row r="29" spans="1:52" s="54" customFormat="1" ht="23.25" customHeight="1">
      <c r="A29" s="205"/>
      <c r="B29" s="214">
        <f>IF(OR('saisie des résultats'!B31="",'saisie des résultats'!D31=""),"",'saisie des résultats'!B31)</f>
      </c>
      <c r="C29" s="215">
        <f>IF(OR('saisie des résultats'!B31="",'saisie des résultats'!D31=""),"",'saisie des résultats'!D31)</f>
      </c>
      <c r="D29" s="217"/>
      <c r="E29" s="216">
        <f>IF(OR('saisie des résultats'!P31="",'saisie des résultats'!R31=""),"",'saisie des résultats'!P31)</f>
      </c>
      <c r="F29" s="218">
        <f>IF(OR('saisie des résultats'!P31="",'saisie des résultats'!R31=""),"",'saisie des résultats'!R31)</f>
      </c>
      <c r="G29" s="217"/>
      <c r="H29" s="219">
        <f>IF(OR('saisie des résultats'!AD31="",'saisie des résultats'!AF31=""),"",'saisie des résultats'!AD31)</f>
      </c>
      <c r="I29" s="220">
        <f>IF(OR('saisie des résultats'!AD31="",'saisie des résultats'!AF31=""),"",'saisie des résultats'!AF31)</f>
      </c>
      <c r="J29" s="217"/>
      <c r="K29" s="221">
        <f>IF(OR('saisie des résultats'!AR31="",'saisie des résultats'!AT31=""),"",'saisie des résultats'!AR31)</f>
      </c>
      <c r="L29" s="222">
        <f>IF(OR('saisie des résultats'!AR31="",'saisie des résultats'!AT31=""),"",'saisie des résultats'!AT31)</f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</row>
    <row r="30" spans="1:52" s="54" customFormat="1" ht="23.25" customHeight="1">
      <c r="A30" s="205"/>
      <c r="B30" s="214">
        <f>IF(OR('saisie des résultats'!B32="",'saisie des résultats'!D32=""),"",'saisie des résultats'!B32)</f>
      </c>
      <c r="C30" s="215">
        <f>IF(OR('saisie des résultats'!B32="",'saisie des résultats'!D32=""),"",'saisie des résultats'!D32)</f>
      </c>
      <c r="D30" s="217"/>
      <c r="E30" s="216">
        <f>IF(OR('saisie des résultats'!P32="",'saisie des résultats'!R32=""),"",'saisie des résultats'!P32)</f>
      </c>
      <c r="F30" s="218">
        <f>IF(OR('saisie des résultats'!P32="",'saisie des résultats'!R32=""),"",'saisie des résultats'!R32)</f>
      </c>
      <c r="G30" s="217"/>
      <c r="H30" s="219">
        <f>IF(OR('saisie des résultats'!AD32="",'saisie des résultats'!AF32=""),"",'saisie des résultats'!AD32)</f>
      </c>
      <c r="I30" s="220">
        <f>IF(OR('saisie des résultats'!AD32="",'saisie des résultats'!AF32=""),"",'saisie des résultats'!AF32)</f>
      </c>
      <c r="J30" s="217"/>
      <c r="K30" s="221">
        <f>IF(OR('saisie des résultats'!AR32="",'saisie des résultats'!AT32=""),"",'saisie des résultats'!AR32)</f>
      </c>
      <c r="L30" s="222">
        <f>IF(OR('saisie des résultats'!AR32="",'saisie des résultats'!AT32=""),"",'saisie des résultats'!AT32)</f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</row>
    <row r="31" spans="1:52" s="54" customFormat="1" ht="23.25" customHeight="1">
      <c r="A31" s="205"/>
      <c r="B31" s="214" t="str">
        <f>IF(OR('saisie des résultats'!B33="",'saisie des résultats'!D33=""),"",'saisie des résultats'!B33)</f>
        <v>LE MANS FC</v>
      </c>
      <c r="C31" s="215" t="str">
        <f>IF(OR('saisie des résultats'!B33="",'saisie des résultats'!D33=""),"",'saisie des résultats'!D33)</f>
        <v>EXEMPT</v>
      </c>
      <c r="D31" s="217"/>
      <c r="E31" s="216" t="str">
        <f>IF(OR('saisie des résultats'!P33="",'saisie des résultats'!R33=""),"",'saisie des résultats'!P33)</f>
        <v>EXEMPT</v>
      </c>
      <c r="F31" s="218" t="str">
        <f>IF(OR('saisie des résultats'!P33="",'saisie des résultats'!R33=""),"",'saisie des résultats'!R33)</f>
        <v>LE MANS SOM</v>
      </c>
      <c r="G31" s="217"/>
      <c r="H31" s="219" t="str">
        <f>IF(OR('saisie des résultats'!AD33="",'saisie des résultats'!AF33=""),"",'saisie des résultats'!AD33)</f>
        <v>GUECELARD A</v>
      </c>
      <c r="I31" s="220" t="str">
        <f>IF(OR('saisie des résultats'!AD33="",'saisie des résultats'!AF33=""),"",'saisie des résultats'!AF33)</f>
        <v>MONCE</v>
      </c>
      <c r="J31" s="217"/>
      <c r="K31" s="221" t="str">
        <f>IF(OR('saisie des résultats'!AR33="",'saisie des résultats'!AT33=""),"",'saisie des résultats'!AR33)</f>
        <v>E.F.C.A.</v>
      </c>
      <c r="L31" s="222" t="str">
        <f>IF(OR('saisie des résultats'!AR33="",'saisie des résultats'!AT33=""),"",'saisie des résultats'!AT33)</f>
        <v>PARIS FC</v>
      </c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</row>
    <row r="32" spans="1:52" s="54" customFormat="1" ht="23.25" customHeight="1">
      <c r="A32" s="205"/>
      <c r="B32" s="214">
        <f>IF(OR('saisie des résultats'!B34="",'saisie des résultats'!D34=""),"",'saisie des résultats'!B34)</f>
      </c>
      <c r="C32" s="215">
        <f>IF(OR('saisie des résultats'!B34="",'saisie des résultats'!D34=""),"",'saisie des résultats'!D34)</f>
      </c>
      <c r="D32" s="217"/>
      <c r="E32" s="216">
        <f>IF(OR('saisie des résultats'!P34="",'saisie des résultats'!R34=""),"",'saisie des résultats'!P34)</f>
      </c>
      <c r="F32" s="218">
        <f>IF(OR('saisie des résultats'!P34="",'saisie des résultats'!R34=""),"",'saisie des résultats'!R34)</f>
      </c>
      <c r="G32" s="217"/>
      <c r="H32" s="219">
        <f>IF(OR('saisie des résultats'!AD34="",'saisie des résultats'!AF34=""),"",'saisie des résultats'!AD34)</f>
      </c>
      <c r="I32" s="220">
        <f>IF(OR('saisie des résultats'!AD34="",'saisie des résultats'!AF34=""),"",'saisie des résultats'!AF34)</f>
      </c>
      <c r="J32" s="217"/>
      <c r="K32" s="221">
        <f>IF(OR('saisie des résultats'!AR34="",'saisie des résultats'!AT34=""),"",'saisie des résultats'!AR34)</f>
      </c>
      <c r="L32" s="222">
        <f>IF(OR('saisie des résultats'!AR34="",'saisie des résultats'!AT34=""),"",'saisie des résultats'!AT34)</f>
      </c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</row>
    <row r="33" spans="1:52" s="54" customFormat="1" ht="23.25" customHeight="1">
      <c r="A33" s="205"/>
      <c r="B33" s="214">
        <f>IF(OR('saisie des résultats'!B35="",'saisie des résultats'!D35=""),"",'saisie des résultats'!B35)</f>
      </c>
      <c r="C33" s="215">
        <f>IF(OR('saisie des résultats'!B35="",'saisie des résultats'!D35=""),"",'saisie des résultats'!D35)</f>
      </c>
      <c r="D33" s="217"/>
      <c r="E33" s="216">
        <f>IF(OR('saisie des résultats'!P35="",'saisie des résultats'!R35=""),"",'saisie des résultats'!P35)</f>
      </c>
      <c r="F33" s="218">
        <f>IF(OR('saisie des résultats'!P35="",'saisie des résultats'!R35=""),"",'saisie des résultats'!R35)</f>
      </c>
      <c r="G33" s="217"/>
      <c r="H33" s="219">
        <f>IF(OR('saisie des résultats'!AD35="",'saisie des résultats'!AF35=""),"",'saisie des résultats'!AD35)</f>
      </c>
      <c r="I33" s="220">
        <f>IF(OR('saisie des résultats'!AD35="",'saisie des résultats'!AF35=""),"",'saisie des résultats'!AF35)</f>
      </c>
      <c r="J33" s="217"/>
      <c r="K33" s="221">
        <f>IF(OR('saisie des résultats'!AR35="",'saisie des résultats'!AT35=""),"",'saisie des résultats'!AR35)</f>
      </c>
      <c r="L33" s="222">
        <f>IF(OR('saisie des résultats'!AR35="",'saisie des résultats'!AT35=""),"",'saisie des résultats'!AT35)</f>
      </c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</row>
    <row r="34" spans="1:52" s="54" customFormat="1" ht="23.25" customHeight="1">
      <c r="A34" s="205"/>
      <c r="B34" s="214">
        <f>IF(OR('saisie des résultats'!B36="",'saisie des résultats'!D36=""),"",'saisie des résultats'!B36)</f>
      </c>
      <c r="C34" s="215">
        <f>IF(OR('saisie des résultats'!B36="",'saisie des résultats'!D36=""),"",'saisie des résultats'!D36)</f>
      </c>
      <c r="D34" s="217"/>
      <c r="E34" s="216">
        <f>IF(OR('saisie des résultats'!P36="",'saisie des résultats'!R36=""),"",'saisie des résultats'!P36)</f>
      </c>
      <c r="F34" s="218">
        <f>IF(OR('saisie des résultats'!P36="",'saisie des résultats'!R36=""),"",'saisie des résultats'!R36)</f>
      </c>
      <c r="G34" s="217"/>
      <c r="H34" s="219">
        <f>IF(OR('saisie des résultats'!AD36="",'saisie des résultats'!AF36=""),"",'saisie des résultats'!AD36)</f>
      </c>
      <c r="I34" s="220">
        <f>IF(OR('saisie des résultats'!AD36="",'saisie des résultats'!AF36=""),"",'saisie des résultats'!AF36)</f>
      </c>
      <c r="J34" s="217"/>
      <c r="K34" s="221">
        <f>IF(OR('saisie des résultats'!AR36="",'saisie des résultats'!AT36=""),"",'saisie des résultats'!AR36)</f>
      </c>
      <c r="L34" s="222">
        <f>IF(OR('saisie des résultats'!AR36="",'saisie des résultats'!AT36=""),"",'saisie des résultats'!AT36)</f>
      </c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</row>
    <row r="35" spans="1:52" s="54" customFormat="1" ht="23.25" customHeight="1">
      <c r="A35" s="205"/>
      <c r="B35" s="214" t="str">
        <f>IF(OR('saisie des résultats'!B37="",'saisie des résultats'!D37=""),"",'saisie des résultats'!B37)</f>
        <v>HERMINE ST OUEN</v>
      </c>
      <c r="C35" s="215" t="str">
        <f>IF(OR('saisie des résultats'!B37="",'saisie des résultats'!D37=""),"",'saisie des résultats'!D37)</f>
        <v>LE MANS FC</v>
      </c>
      <c r="D35" s="217"/>
      <c r="E35" s="216" t="str">
        <f>IF(OR('saisie des résultats'!P37="",'saisie des résultats'!R37=""),"",'saisie des résultats'!P37)</f>
        <v>ANTONNIERE</v>
      </c>
      <c r="F35" s="218" t="str">
        <f>IF(OR('saisie des résultats'!P37="",'saisie des résultats'!R37=""),"",'saisie des résultats'!R37)</f>
        <v>EXEMPT</v>
      </c>
      <c r="G35" s="217"/>
      <c r="H35" s="219" t="str">
        <f>IF(OR('saisie des résultats'!AD37="",'saisie des résultats'!AF37=""),"",'saisie des résultats'!AD37)</f>
        <v>CHAMPFLEUR</v>
      </c>
      <c r="I35" s="220" t="str">
        <f>IF(OR('saisie des résultats'!AD37="",'saisie des résultats'!AF37=""),"",'saisie des résultats'!AF37)</f>
        <v>GUECELARD A</v>
      </c>
      <c r="J35" s="217"/>
      <c r="K35" s="221" t="str">
        <f>IF(OR('saisie des résultats'!AR37="",'saisie des résultats'!AT37=""),"",'saisie des résultats'!AR37)</f>
        <v>CHANGE</v>
      </c>
      <c r="L35" s="222" t="str">
        <f>IF(OR('saisie des résultats'!AR37="",'saisie des résultats'!AT37=""),"",'saisie des résultats'!AT37)</f>
        <v>E.F.C.A.</v>
      </c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</row>
    <row r="36" spans="1:52" s="54" customFormat="1" ht="23.25" customHeight="1">
      <c r="A36" s="205"/>
      <c r="B36" s="214">
        <f>IF(OR('saisie des résultats'!B38="",'saisie des résultats'!D38=""),"",'saisie des résultats'!B38)</f>
      </c>
      <c r="C36" s="215">
        <f>IF(OR('saisie des résultats'!B38="",'saisie des résultats'!D38=""),"",'saisie des résultats'!D38)</f>
      </c>
      <c r="D36" s="217"/>
      <c r="E36" s="216">
        <f>IF(OR('saisie des résultats'!P38="",'saisie des résultats'!R38=""),"",'saisie des résultats'!P38)</f>
      </c>
      <c r="F36" s="218">
        <f>IF(OR('saisie des résultats'!P38="",'saisie des résultats'!R38=""),"",'saisie des résultats'!R38)</f>
      </c>
      <c r="G36" s="217"/>
      <c r="H36" s="219">
        <f>IF(OR('saisie des résultats'!AD38="",'saisie des résultats'!AF38=""),"",'saisie des résultats'!AD38)</f>
      </c>
      <c r="I36" s="220">
        <f>IF(OR('saisie des résultats'!AD38="",'saisie des résultats'!AF38=""),"",'saisie des résultats'!AF38)</f>
      </c>
      <c r="J36" s="217"/>
      <c r="K36" s="221">
        <f>IF(OR('saisie des résultats'!AR38="",'saisie des résultats'!AT38=""),"",'saisie des résultats'!AR38)</f>
      </c>
      <c r="L36" s="222">
        <f>IF(OR('saisie des résultats'!AR38="",'saisie des résultats'!AT38=""),"",'saisie des résultats'!AT38)</f>
      </c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</row>
    <row r="37" spans="1:52" s="54" customFormat="1" ht="23.25" customHeight="1">
      <c r="A37" s="205"/>
      <c r="B37" s="214" t="str">
        <f>IF(OR('saisie des résultats'!B39="",'saisie des résultats'!D39=""),"",'saisie des résultats'!B39)</f>
        <v>HERMINE ST OUEN</v>
      </c>
      <c r="C37" s="215" t="str">
        <f>IF(OR('saisie des résultats'!B39="",'saisie des résultats'!D39=""),"",'saisie des résultats'!D39)</f>
        <v>EXEMPT</v>
      </c>
      <c r="D37" s="217"/>
      <c r="E37" s="216" t="str">
        <f>IF(OR('saisie des résultats'!P39="",'saisie des résultats'!R39=""),"",'saisie des résultats'!P39)</f>
        <v>ANTONNIERE</v>
      </c>
      <c r="F37" s="218" t="str">
        <f>IF(OR('saisie des résultats'!P39="",'saisie des résultats'!R39=""),"",'saisie des résultats'!R39)</f>
        <v>LE MANS SOM</v>
      </c>
      <c r="G37" s="217"/>
      <c r="H37" s="219" t="str">
        <f>IF(OR('saisie des résultats'!AD39="",'saisie des résultats'!AF39=""),"",'saisie des résultats'!AD39)</f>
        <v>CHAMPFLEUR</v>
      </c>
      <c r="I37" s="220" t="str">
        <f>IF(OR('saisie des résultats'!AD39="",'saisie des résultats'!AF39=""),"",'saisie des résultats'!AF39)</f>
        <v>MONCE</v>
      </c>
      <c r="J37" s="217"/>
      <c r="K37" s="221" t="str">
        <f>IF(OR('saisie des résultats'!AR39="",'saisie des résultats'!AT39=""),"",'saisie des résultats'!AR39)</f>
        <v>CHANGE</v>
      </c>
      <c r="L37" s="222" t="str">
        <f>IF(OR('saisie des résultats'!AR39="",'saisie des résultats'!AT39=""),"",'saisie des résultats'!AT39)</f>
        <v>PARIS FC</v>
      </c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</row>
    <row r="38" spans="1:52" s="54" customFormat="1" ht="23.25" customHeight="1">
      <c r="A38" s="205"/>
      <c r="B38" s="214" t="str">
        <f>IF(OR('saisie des résultats'!B40="",'saisie des résultats'!D40=""),"",'saisie des résultats'!B40)</f>
        <v>LE MANS FC</v>
      </c>
      <c r="C38" s="215" t="str">
        <f>IF(OR('saisie des résultats'!B40="",'saisie des résultats'!D40=""),"",'saisie des résultats'!D40)</f>
        <v>PARIGNE L'EVÊQUE</v>
      </c>
      <c r="D38" s="217"/>
      <c r="E38" s="216" t="str">
        <f>IF(OR('saisie des résultats'!P40="",'saisie des résultats'!R40=""),"",'saisie des résultats'!P40)</f>
        <v>EXEMPT</v>
      </c>
      <c r="F38" s="218" t="str">
        <f>IF(OR('saisie des résultats'!P40="",'saisie des résultats'!R40=""),"",'saisie des résultats'!R40)</f>
        <v>JOUE L'ABBE</v>
      </c>
      <c r="G38" s="217"/>
      <c r="H38" s="214" t="str">
        <f>IF(OR('saisie des résultats'!AD40="",'saisie des résultats'!AF40=""),"",'saisie des résultats'!AD40)</f>
        <v>GUECELARD A</v>
      </c>
      <c r="I38" s="215" t="str">
        <f>IF(OR('saisie des résultats'!AD40="",'saisie des résultats'!AF40=""),"",'saisie des résultats'!AF40)</f>
        <v>MAYET</v>
      </c>
      <c r="J38" s="217"/>
      <c r="K38" s="221" t="str">
        <f>IF(OR('saisie des résultats'!AR40="",'saisie des résultats'!AT40=""),"",'saisie des résultats'!AR40)</f>
        <v>E.F.C.A.</v>
      </c>
      <c r="L38" s="222" t="str">
        <f>IF(OR('saisie des résultats'!AR40="",'saisie des résultats'!AT40=""),"",'saisie des résultats'!AT40)</f>
        <v>NOGENT LE ROTROU</v>
      </c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</row>
    <row r="39" spans="2:12" ht="12.75">
      <c r="B39" s="49"/>
      <c r="C39" s="49"/>
      <c r="E39" s="49"/>
      <c r="F39" s="49"/>
      <c r="H39" s="49"/>
      <c r="I39" s="49"/>
      <c r="K39" s="49"/>
      <c r="L39" s="49"/>
    </row>
    <row r="40" spans="2:12" ht="23.25" customHeight="1">
      <c r="B40" s="49"/>
      <c r="C40" s="49"/>
      <c r="E40" s="49"/>
      <c r="F40" s="49"/>
      <c r="H40" s="49"/>
      <c r="I40" s="49"/>
      <c r="K40" s="49"/>
      <c r="L40" s="49"/>
    </row>
    <row r="41" spans="2:12" ht="12.75">
      <c r="B41" s="49"/>
      <c r="C41" s="49"/>
      <c r="E41" s="49"/>
      <c r="F41" s="49"/>
      <c r="H41" s="49"/>
      <c r="I41" s="49"/>
      <c r="K41" s="49"/>
      <c r="L41" s="49"/>
    </row>
    <row r="42" spans="2:12" ht="12.75">
      <c r="B42" s="49"/>
      <c r="C42" s="49"/>
      <c r="E42" s="49"/>
      <c r="F42" s="49"/>
      <c r="H42" s="49"/>
      <c r="I42" s="49"/>
      <c r="K42" s="49"/>
      <c r="L42" s="49"/>
    </row>
    <row r="43" spans="2:12" ht="12.75">
      <c r="B43" s="49"/>
      <c r="C43" s="49"/>
      <c r="E43" s="49"/>
      <c r="F43" s="49"/>
      <c r="H43" s="49"/>
      <c r="I43" s="49"/>
      <c r="K43" s="49"/>
      <c r="L43" s="49"/>
    </row>
    <row r="44" spans="2:12" ht="12.75">
      <c r="B44" s="49"/>
      <c r="C44" s="49"/>
      <c r="E44" s="49"/>
      <c r="F44" s="49"/>
      <c r="H44" s="49"/>
      <c r="I44" s="49"/>
      <c r="K44" s="49"/>
      <c r="L44" s="49"/>
    </row>
    <row r="45" spans="2:12" ht="12.75">
      <c r="B45" s="49"/>
      <c r="C45" s="49"/>
      <c r="E45" s="49"/>
      <c r="F45" s="49"/>
      <c r="H45" s="49"/>
      <c r="I45" s="49"/>
      <c r="K45" s="49"/>
      <c r="L45" s="49"/>
    </row>
    <row r="46" spans="2:12" ht="12.75">
      <c r="B46" s="49"/>
      <c r="C46" s="49"/>
      <c r="E46" s="49"/>
      <c r="F46" s="49"/>
      <c r="H46" s="49"/>
      <c r="I46" s="49"/>
      <c r="K46" s="49"/>
      <c r="L46" s="49"/>
    </row>
    <row r="47" spans="2:12" ht="12.75">
      <c r="B47" s="49"/>
      <c r="C47" s="49"/>
      <c r="E47" s="49"/>
      <c r="F47" s="49"/>
      <c r="H47" s="49"/>
      <c r="I47" s="49"/>
      <c r="K47" s="49"/>
      <c r="L47" s="49"/>
    </row>
    <row r="48" spans="2:12" ht="12.75">
      <c r="B48" s="49"/>
      <c r="C48" s="49"/>
      <c r="E48" s="49"/>
      <c r="F48" s="49"/>
      <c r="H48" s="49"/>
      <c r="I48" s="49"/>
      <c r="K48" s="49"/>
      <c r="L48" s="49"/>
    </row>
  </sheetData>
  <sheetProtection sheet="1" objects="1" scenarios="1" formatCells="0" formatColumns="0" formatRows="0"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D16" sqref="D16"/>
    </sheetView>
  </sheetViews>
  <sheetFormatPr defaultColWidth="11.421875" defaultRowHeight="12.75"/>
  <cols>
    <col min="1" max="1" width="5.7109375" style="347" customWidth="1"/>
    <col min="2" max="2" width="30.7109375" style="347" customWidth="1"/>
    <col min="3" max="3" width="5.7109375" style="347" customWidth="1"/>
    <col min="4" max="4" width="30.7109375" style="347" customWidth="1"/>
    <col min="5" max="5" width="5.7109375" style="347" customWidth="1"/>
    <col min="6" max="6" width="30.7109375" style="347" customWidth="1"/>
    <col min="7" max="7" width="5.7109375" style="347" customWidth="1"/>
    <col min="8" max="8" width="30.7109375" style="347" customWidth="1"/>
    <col min="9" max="16384" width="11.421875" style="347" customWidth="1"/>
  </cols>
  <sheetData>
    <row r="1" spans="1:8" ht="171" customHeight="1">
      <c r="A1" s="462" t="s">
        <v>228</v>
      </c>
      <c r="B1" s="462"/>
      <c r="C1" s="462"/>
      <c r="D1" s="462"/>
      <c r="E1" s="462"/>
      <c r="F1" s="462"/>
      <c r="G1" s="462"/>
      <c r="H1" s="462"/>
    </row>
    <row r="2" ht="2.25" customHeight="1"/>
    <row r="3" spans="1:8" ht="49.5" customHeight="1">
      <c r="A3" s="255">
        <v>1</v>
      </c>
      <c r="B3" s="254" t="str">
        <f>'POULE_FINALE '!N19</f>
        <v>MAMERS</v>
      </c>
      <c r="C3" s="255">
        <v>9</v>
      </c>
      <c r="D3" s="254" t="str">
        <f>'POULE_FINALE '!N56</f>
        <v>ALPES MANCELLES</v>
      </c>
      <c r="E3" s="255">
        <v>17</v>
      </c>
      <c r="F3" s="254" t="str">
        <f>'POULE_FINALE '!N97</f>
        <v>VEGRE &amp; CHAMPAGNE</v>
      </c>
      <c r="G3" s="255">
        <v>25</v>
      </c>
      <c r="H3" s="254" t="str">
        <f>'POULE_FINALE '!N134</f>
        <v>SABLE</v>
      </c>
    </row>
    <row r="4" spans="1:8" ht="49.5" customHeight="1">
      <c r="A4" s="255">
        <v>2</v>
      </c>
      <c r="B4" s="254" t="str">
        <f>'POULE_FINALE '!N21</f>
        <v>ANTONY SPORTS</v>
      </c>
      <c r="C4" s="255">
        <v>10</v>
      </c>
      <c r="D4" s="254" t="str">
        <f>'POULE_FINALE '!N58</f>
        <v>CERANS FOULLETOURTE B</v>
      </c>
      <c r="E4" s="255">
        <v>18</v>
      </c>
      <c r="F4" s="254" t="str">
        <f>'POULE_FINALE '!N99</f>
        <v>LA BAZOGE</v>
      </c>
      <c r="G4" s="255">
        <v>26</v>
      </c>
      <c r="H4" s="254" t="str">
        <f>'POULE_FINALE '!N136</f>
        <v>MAYET</v>
      </c>
    </row>
    <row r="5" spans="1:8" ht="49.5" customHeight="1">
      <c r="A5" s="255">
        <v>3</v>
      </c>
      <c r="B5" s="254" t="str">
        <f>'POULE_FINALE '!N32</f>
        <v>NOGENT LE ROTROU</v>
      </c>
      <c r="C5" s="255">
        <v>11</v>
      </c>
      <c r="D5" s="254" t="str">
        <f>'POULE_FINALE '!N64</f>
        <v>PARIS FC</v>
      </c>
      <c r="E5" s="255">
        <v>19</v>
      </c>
      <c r="F5" s="254" t="str">
        <f>'POULE_FINALE '!N110</f>
        <v>NORD EST MANCEAU</v>
      </c>
      <c r="G5" s="255">
        <v>27</v>
      </c>
      <c r="H5" s="254" t="str">
        <f>'POULE_FINALE '!N142</f>
        <v>ANILLE BRAYE</v>
      </c>
    </row>
    <row r="6" spans="1:8" ht="49.5" customHeight="1">
      <c r="A6" s="255">
        <v>4</v>
      </c>
      <c r="B6" s="254" t="str">
        <f>'POULE_FINALE '!N34</f>
        <v>LE MANS FC</v>
      </c>
      <c r="C6" s="255">
        <v>12</v>
      </c>
      <c r="D6" s="254" t="str">
        <f>'POULE_FINALE '!N66</f>
        <v>LE MANS SOM</v>
      </c>
      <c r="E6" s="255">
        <v>20</v>
      </c>
      <c r="F6" s="254" t="str">
        <f>'POULE_FINALE '!N112</f>
        <v>HERMINE ST OUEN</v>
      </c>
      <c r="G6" s="255">
        <v>28</v>
      </c>
      <c r="H6" s="254" t="str">
        <f>'POULE_FINALE '!N144</f>
        <v>CERANS FOULLETOURTE A</v>
      </c>
    </row>
    <row r="7" spans="1:8" ht="49.5" customHeight="1">
      <c r="A7" s="255">
        <v>5</v>
      </c>
      <c r="B7" s="254" t="str">
        <f>'POULE_FINALE '!N40</f>
        <v>LE LUDE</v>
      </c>
      <c r="C7" s="255">
        <v>13</v>
      </c>
      <c r="D7" s="254" t="str">
        <f>'POULE_FINALE '!N72</f>
        <v>GUECELARD A</v>
      </c>
      <c r="E7" s="255">
        <v>21</v>
      </c>
      <c r="F7" s="254" t="str">
        <f>'POULE_FINALE '!N118</f>
        <v>US ARNAGE PONTLIEUE</v>
      </c>
      <c r="G7" s="255">
        <v>29</v>
      </c>
      <c r="H7" s="254">
        <f>'POULE_FINALE '!N150</f>
      </c>
    </row>
    <row r="8" spans="1:8" ht="49.5" customHeight="1">
      <c r="A8" s="255">
        <v>6</v>
      </c>
      <c r="B8" s="254" t="str">
        <f>'POULE_FINALE '!N42</f>
        <v>POUANCE</v>
      </c>
      <c r="C8" s="255">
        <v>14</v>
      </c>
      <c r="D8" s="254" t="str">
        <f>'POULE_FINALE '!N74</f>
        <v>PARIGNE L'EVÊQUE</v>
      </c>
      <c r="E8" s="255">
        <v>22</v>
      </c>
      <c r="F8" s="254" t="str">
        <f>'POULE_FINALE '!N120</f>
        <v>CHANGE</v>
      </c>
      <c r="G8" s="255">
        <v>30</v>
      </c>
      <c r="H8" s="254">
        <f>'POULE_FINALE '!N152</f>
      </c>
    </row>
    <row r="9" spans="1:8" ht="49.5" customHeight="1">
      <c r="A9" s="255">
        <v>7</v>
      </c>
      <c r="B9" s="254" t="str">
        <f>'POULE_FINALE '!N46</f>
        <v>MULSANNE TELOCHE</v>
      </c>
      <c r="C9" s="255">
        <v>15</v>
      </c>
      <c r="D9" s="254" t="str">
        <f>'POULE_FINALE '!N78</f>
        <v>ANTONNIERE</v>
      </c>
      <c r="E9" s="255">
        <v>23</v>
      </c>
      <c r="F9" s="254" t="str">
        <f>'POULE_FINALE '!N124</f>
        <v>CHAMPFLEUR</v>
      </c>
      <c r="G9" s="255">
        <v>31</v>
      </c>
      <c r="H9" s="254">
        <f>'POULE_FINALE '!N156</f>
      </c>
    </row>
    <row r="10" spans="1:8" ht="49.5" customHeight="1">
      <c r="A10" s="255">
        <v>8</v>
      </c>
      <c r="B10" s="254" t="str">
        <f>'POULE_FINALE '!N48</f>
        <v>GUECELARD B</v>
      </c>
      <c r="C10" s="255">
        <v>16</v>
      </c>
      <c r="D10" s="254" t="str">
        <f>'POULE_FINALE '!N80</f>
        <v>MONCE</v>
      </c>
      <c r="E10" s="255">
        <v>24</v>
      </c>
      <c r="F10" s="393" t="str">
        <f>'POULE_FINALE '!N126</f>
        <v>JOUE L'ABBE</v>
      </c>
      <c r="G10" s="255">
        <v>32</v>
      </c>
      <c r="H10" s="393">
        <f>'POULE_FINALE '!N158</f>
      </c>
    </row>
  </sheetData>
  <sheetProtection/>
  <mergeCells count="1">
    <mergeCell ref="A1:H1"/>
  </mergeCells>
  <printOptions horizontalCentered="1" verticalCentered="1"/>
  <pageMargins left="0.11" right="0.17" top="0.14" bottom="0.14" header="0.31496062992125984" footer="0.0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Mickaël Joury</dc:creator>
  <cp:keywords/>
  <dc:description/>
  <cp:lastModifiedBy>Mi</cp:lastModifiedBy>
  <cp:lastPrinted>2018-04-15T09:54:17Z</cp:lastPrinted>
  <dcterms:created xsi:type="dcterms:W3CDTF">2000-12-26T18:06:20Z</dcterms:created>
  <dcterms:modified xsi:type="dcterms:W3CDTF">2018-06-03T16:02:48Z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